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55" yWindow="4620" windowWidth="15360" windowHeight="4125" activeTab="1"/>
  </bookViews>
  <sheets>
    <sheet name="Instructions" sheetId="1" r:id="rId1"/>
    <sheet name="Summary" sheetId="2" r:id="rId2"/>
    <sheet name="70cm" sheetId="3" r:id="rId3"/>
    <sheet name="23cm" sheetId="4" r:id="rId4"/>
    <sheet name="13cm" sheetId="5" r:id="rId5"/>
    <sheet name="9cm" sheetId="6" r:id="rId6"/>
    <sheet name="6cm" sheetId="7" r:id="rId7"/>
    <sheet name="3cm" sheetId="8" r:id="rId8"/>
    <sheet name="1.2cm" sheetId="9" r:id="rId9"/>
    <sheet name="0.6cm" sheetId="10" r:id="rId10"/>
    <sheet name="0.4cm" sheetId="11" r:id="rId11"/>
    <sheet name="4m" sheetId="12" r:id="rId12"/>
    <sheet name="2m" sheetId="13" r:id="rId13"/>
  </sheets>
  <definedNames>
    <definedName name="_xlnm.Print_Area" localSheetId="10">'0.4cm'!$A$1:$P$41</definedName>
    <definedName name="_xlnm.Print_Area" localSheetId="9">'0.6cm'!$A$1:$P$41</definedName>
    <definedName name="_xlnm.Print_Area" localSheetId="8">'1.2cm'!$A$1:$P$41</definedName>
    <definedName name="_xlnm.Print_Area" localSheetId="4">'13cm'!$A$1:$P$41</definedName>
    <definedName name="_xlnm.Print_Area" localSheetId="3">'23cm'!$A$1:$P$41</definedName>
    <definedName name="_xlnm.Print_Area" localSheetId="12">'2m'!$A$1:$P$41</definedName>
    <definedName name="_xlnm.Print_Area" localSheetId="7">'3cm'!$A$1:$P$41</definedName>
    <definedName name="_xlnm.Print_Area" localSheetId="11">'4m'!$A$1:$P$41</definedName>
    <definedName name="_xlnm.Print_Area" localSheetId="6">'6cm'!$A$1:$P$41</definedName>
    <definedName name="_xlnm.Print_Area" localSheetId="2">'70cm'!$A$1:$P$41</definedName>
    <definedName name="_xlnm.Print_Area" localSheetId="5">'9cm'!$A$1:$P$41</definedName>
    <definedName name="_xlnm.Print_Area" localSheetId="0">'Instructions'!$B$3:$D$47</definedName>
    <definedName name="_xlnm.Print_Area" localSheetId="1">'Summary'!$A$1:$F$50</definedName>
    <definedName name="Section">'Summary'!$A$62:$A$63</definedName>
    <definedName name="Sectionx">'Summary'!$A$62:$A$63</definedName>
  </definedNames>
  <calcPr fullCalcOnLoad="1"/>
</workbook>
</file>

<file path=xl/sharedStrings.xml><?xml version="1.0" encoding="utf-8"?>
<sst xmlns="http://schemas.openxmlformats.org/spreadsheetml/2006/main" count="2514" uniqueCount="192">
  <si>
    <t>001</t>
  </si>
  <si>
    <t>002</t>
  </si>
  <si>
    <t>003</t>
  </si>
  <si>
    <t>004</t>
  </si>
  <si>
    <t>005</t>
  </si>
  <si>
    <t>006</t>
  </si>
  <si>
    <t>007</t>
  </si>
  <si>
    <t>008</t>
  </si>
  <si>
    <t>009</t>
  </si>
  <si>
    <t>010</t>
  </si>
  <si>
    <t>011</t>
  </si>
  <si>
    <t>012</t>
  </si>
  <si>
    <t>013</t>
  </si>
  <si>
    <t>014</t>
  </si>
  <si>
    <t>015</t>
  </si>
  <si>
    <t>016</t>
  </si>
  <si>
    <t>017</t>
  </si>
  <si>
    <t>018</t>
  </si>
  <si>
    <t>019</t>
  </si>
  <si>
    <t>020</t>
  </si>
  <si>
    <t>Longitude</t>
  </si>
  <si>
    <t>Latitude</t>
  </si>
  <si>
    <t>A</t>
  </si>
  <si>
    <t>B</t>
  </si>
  <si>
    <t>L</t>
  </si>
  <si>
    <t>E</t>
  </si>
  <si>
    <t>D</t>
  </si>
  <si>
    <t>Dcond</t>
  </si>
  <si>
    <t>F1cond</t>
  </si>
  <si>
    <t>F2cond</t>
  </si>
  <si>
    <t>F3cond</t>
  </si>
  <si>
    <t>R</t>
  </si>
  <si>
    <t>Rint   km</t>
  </si>
  <si>
    <t>Local Lat</t>
  </si>
  <si>
    <t>Dist Lat</t>
  </si>
  <si>
    <t>Diff Long</t>
  </si>
  <si>
    <t>Path Rad</t>
  </si>
  <si>
    <t>Bearing</t>
  </si>
  <si>
    <t>Deg/Rad :</t>
  </si>
  <si>
    <t xml:space="preserve"> Locator</t>
  </si>
  <si>
    <t>Back</t>
  </si>
  <si>
    <t>UTC</t>
  </si>
  <si>
    <t>021</t>
  </si>
  <si>
    <t>022</t>
  </si>
  <si>
    <t>023</t>
  </si>
  <si>
    <t>024</t>
  </si>
  <si>
    <t>025</t>
  </si>
  <si>
    <t>Locator :</t>
  </si>
  <si>
    <t>QTH locator</t>
  </si>
  <si>
    <t>026</t>
  </si>
  <si>
    <t>027</t>
  </si>
  <si>
    <t>028</t>
  </si>
  <si>
    <t>029</t>
  </si>
  <si>
    <t>030</t>
  </si>
  <si>
    <t>031</t>
  </si>
  <si>
    <t>032</t>
  </si>
  <si>
    <t>033</t>
  </si>
  <si>
    <t>034</t>
  </si>
  <si>
    <t>035</t>
  </si>
  <si>
    <t>036</t>
  </si>
  <si>
    <t>037</t>
  </si>
  <si>
    <t>038</t>
  </si>
  <si>
    <t>039</t>
  </si>
  <si>
    <t>040</t>
  </si>
  <si>
    <t>dx</t>
  </si>
  <si>
    <t>call</t>
  </si>
  <si>
    <t>locator</t>
  </si>
  <si>
    <t>041</t>
  </si>
  <si>
    <t>042</t>
  </si>
  <si>
    <t>043</t>
  </si>
  <si>
    <t>044</t>
  </si>
  <si>
    <t>045</t>
  </si>
  <si>
    <t>046</t>
  </si>
  <si>
    <t>047</t>
  </si>
  <si>
    <t>048</t>
  </si>
  <si>
    <t>049</t>
  </si>
  <si>
    <t>050</t>
  </si>
  <si>
    <t xml:space="preserve"> cm</t>
  </si>
  <si>
    <t>Call:</t>
  </si>
  <si>
    <t>ATV CONTEST LOG  70 cm</t>
  </si>
  <si>
    <t>ATV CONTEST LOG 23 cm</t>
  </si>
  <si>
    <t>ATV CONTEST LOG 13 cm</t>
  </si>
  <si>
    <t>ATV CONTEST LOG 3 cm</t>
  </si>
  <si>
    <t>ATV CONTEST LOG 6 cm</t>
  </si>
  <si>
    <t>1,2</t>
  </si>
  <si>
    <t>ATV CONTEST LOG 1.2 cm</t>
  </si>
  <si>
    <t xml:space="preserve"> </t>
  </si>
  <si>
    <t>9 cm</t>
  </si>
  <si>
    <t>6 cm</t>
  </si>
  <si>
    <t>70 cm</t>
  </si>
  <si>
    <t>23 cm</t>
  </si>
  <si>
    <t>13 cm</t>
  </si>
  <si>
    <t>3 cm</t>
  </si>
  <si>
    <t>ATV Contest - Summary sheet</t>
  </si>
  <si>
    <t>Best DX</t>
  </si>
  <si>
    <t>km</t>
  </si>
  <si>
    <t>Score</t>
  </si>
  <si>
    <t>Stations</t>
  </si>
  <si>
    <t xml:space="preserve">   </t>
  </si>
  <si>
    <t xml:space="preserve">2) </t>
  </si>
  <si>
    <t xml:space="preserve">3) </t>
  </si>
  <si>
    <t>1)</t>
  </si>
  <si>
    <t xml:space="preserve">4) </t>
  </si>
  <si>
    <t>Call</t>
  </si>
  <si>
    <t>Band:</t>
  </si>
  <si>
    <t>Multiplier:</t>
  </si>
  <si>
    <t>Code</t>
  </si>
  <si>
    <t>ATV CONTEST LOG 9 cm</t>
  </si>
  <si>
    <t>Code:</t>
  </si>
  <si>
    <t xml:space="preserve">Code: </t>
  </si>
  <si>
    <t>1,2 cm</t>
  </si>
  <si>
    <t>0,6 cm</t>
  </si>
  <si>
    <t>ATV CONTEST LOG 0.6 cm</t>
  </si>
  <si>
    <t>http://k7fry.com/grid/</t>
  </si>
  <si>
    <t>0,4 cm</t>
  </si>
  <si>
    <t>ATV CONTEST LOG 0.4 cm</t>
  </si>
  <si>
    <t>ATV CONTEST LOG  4 m (UK only)</t>
  </si>
  <si>
    <t xml:space="preserve"> m</t>
  </si>
  <si>
    <t>ATV CONTEST LOG  2 m (UK only)</t>
  </si>
  <si>
    <t>total km's</t>
  </si>
  <si>
    <t>nr. QSO's</t>
  </si>
  <si>
    <t>Note:</t>
  </si>
  <si>
    <t>This IARU ATV contest log may be translated to other languages.</t>
  </si>
  <si>
    <t>However, the formulas and positions of cells should not be changed.</t>
  </si>
  <si>
    <t>Dear Contester,</t>
  </si>
  <si>
    <t>This spreadsheet should be used to log and submit your entry for the IARU Region 1 ATV contest.</t>
  </si>
  <si>
    <t>Check the latest IARU ATV contest regulations, especially for details of the four digit code.</t>
  </si>
  <si>
    <t>The spreadsheet calculates correctly with 6, 8 or 10 character locators. Mixed formats can be used.</t>
  </si>
  <si>
    <t>The exact position of the station in the square will influence the actual distance.</t>
  </si>
  <si>
    <t>Your exact location can be found for example in the following website:</t>
  </si>
  <si>
    <t>This spreadsheet can also be used for subregional ATV contests, subject to acceptance by your local ATV contest manager.</t>
  </si>
  <si>
    <t>Proceed with following steps to fill in the document:</t>
  </si>
  <si>
    <t>When opening this document, macros should be enabled to alow all the features to work.</t>
  </si>
  <si>
    <t xml:space="preserve">Save the file as ATV_yourcall_YYYYMMDD at a file location you can find again. </t>
  </si>
  <si>
    <r>
      <t xml:space="preserve">During usage: </t>
    </r>
    <r>
      <rPr>
        <b/>
        <sz val="10"/>
        <rFont val="Arial"/>
        <family val="2"/>
      </rPr>
      <t>save</t>
    </r>
    <r>
      <rPr>
        <sz val="10"/>
        <rFont val="Arial"/>
        <family val="2"/>
      </rPr>
      <t xml:space="preserve"> to prevent loss of data.</t>
    </r>
  </si>
  <si>
    <t>Summary sheet:</t>
  </si>
  <si>
    <t>Fill in your personal details on summary sheet before the contest.</t>
  </si>
  <si>
    <t>Fill in only fields in white background.</t>
  </si>
  <si>
    <t>Light yellow fields are automatically computed.</t>
  </si>
  <si>
    <t>There are tabs for each band:</t>
  </si>
  <si>
    <t>During the contest, fill in the logs per band.</t>
  </si>
  <si>
    <t>Remember to fill in the time in UTC!</t>
  </si>
  <si>
    <t>After the contest, check for 'strange' calculated data and once you have everyting correct filled in, complete the summary sheet with the date and your name (at the bottom of the sheet).</t>
  </si>
  <si>
    <t>SAVE!</t>
  </si>
  <si>
    <t>Send the file to your local ATV contest manager before the closing date and ask for confirmation of receipt.</t>
  </si>
  <si>
    <t>Email address of your local ATV manager:</t>
  </si>
  <si>
    <t>If you do not have a local ATV contest manager, send it directly to the IARU ATV contest manager.</t>
  </si>
  <si>
    <t xml:space="preserve">Email address of the IARU ATV manager: </t>
  </si>
  <si>
    <t>Good luck with the contest !</t>
  </si>
  <si>
    <t>contests@batc.tv</t>
  </si>
  <si>
    <t>Contest date</t>
  </si>
  <si>
    <t>Name</t>
  </si>
  <si>
    <t>Address</t>
  </si>
  <si>
    <t>City, ZIP code, country</t>
  </si>
  <si>
    <t>E-mail address</t>
  </si>
  <si>
    <t>Four digit code used</t>
  </si>
  <si>
    <t>4 m (UK only)</t>
  </si>
  <si>
    <t>2 m (UK only)</t>
  </si>
  <si>
    <t>average</t>
  </si>
  <si>
    <t>2 m UK only)</t>
  </si>
  <si>
    <t>Date</t>
  </si>
  <si>
    <t>Signature (name)</t>
  </si>
  <si>
    <t>I hereby declare that I followed the rules and the spirit of the contest</t>
  </si>
  <si>
    <t>Furthermore I declare that I am familiar with the processing of personal data as indicated below</t>
  </si>
  <si>
    <t>Date:</t>
  </si>
  <si>
    <t>Time</t>
  </si>
  <si>
    <t>Rprt.+ Seq.</t>
  </si>
  <si>
    <t>Comments</t>
  </si>
  <si>
    <t>Distance</t>
  </si>
  <si>
    <t>Points</t>
  </si>
  <si>
    <t>Heading</t>
  </si>
  <si>
    <t>worked</t>
  </si>
  <si>
    <t>received</t>
  </si>
  <si>
    <t>sent</t>
  </si>
  <si>
    <t>(own)</t>
  </si>
  <si>
    <t>(other)</t>
  </si>
  <si>
    <t>Total:</t>
  </si>
  <si>
    <t>P</t>
  </si>
  <si>
    <t>After submission, this log will be stored and processed by National and International ATV Contest Managers.</t>
  </si>
  <si>
    <t>The Contest Managers undertake to protect the data in accordance with EU or national regulations (whichever is the most restrictive).</t>
  </si>
  <si>
    <t xml:space="preserve">By submission of the log, the participant agrees to this processing, and also agrees to the publication of summaries of the contest results </t>
  </si>
  <si>
    <t>on relevant websites and printed media.</t>
  </si>
  <si>
    <t>Total IARU Points</t>
  </si>
  <si>
    <t>QSOs</t>
  </si>
  <si>
    <t>Total km</t>
  </si>
  <si>
    <t>atv@iaru-r1.org</t>
  </si>
  <si>
    <t>Version 4a - 2020</t>
  </si>
  <si>
    <t>https://www.iaru-r1.org/wp-content/uploads/2019/08/ATV-Contest-rules.pdf</t>
  </si>
  <si>
    <t>Section 1 - Home QTH</t>
  </si>
  <si>
    <t>Section 2 - Roving</t>
  </si>
  <si>
    <t>Select Section:</t>
  </si>
  <si>
    <t>14/15 June 2020</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</si>
</sst>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 #,##0_);_(* \(#,##0\);_(* &quot;-&quot;_);_(@_)"/>
    <numFmt numFmtId="178" formatCode="_(&quot;€&quot;\ * #,##0.00_);_(&quot;€&quot;\ * \(#,##0.00\);_(&quot;€&quot;\ * &quot;-&quot;??_);_(@_)"/>
    <numFmt numFmtId="179" formatCode="_(* #,##0.00_);_(* \(#,##0.00\);_(* &quot;-&quot;??_);_(@_)"/>
    <numFmt numFmtId="180" formatCode="0;[Red]0"/>
    <numFmt numFmtId="181" formatCode="[$-413]d/mmm/yyyy;@"/>
    <numFmt numFmtId="182" formatCode="dddd&quot;, &quot;mmmm\ dd&quot;, &quot;yyyy"/>
    <numFmt numFmtId="183" formatCode="d\ mmmm\ yyyy;@"/>
    <numFmt numFmtId="184" formatCode="[$-809]dd\ mmmm\ yyyy"/>
    <numFmt numFmtId="185" formatCode="[$-F800]dddd\,\ mmmm\ dd\,\ yyyy"/>
    <numFmt numFmtId="186" formatCode="h:mm;@"/>
    <numFmt numFmtId="187" formatCode="[$-413]dddd\ d\ mmmm\ yyyy"/>
    <numFmt numFmtId="188" formatCode="&quot;Ja&quot;;&quot;Ja&quot;;&quot;Nee&quot;"/>
    <numFmt numFmtId="189" formatCode="&quot;Waar&quot;;&quot;Waar&quot;;&quot;Niet waar&quot;"/>
    <numFmt numFmtId="190" formatCode="&quot;Aan&quot;;&quot;Aan&quot;;&quot;Uit&quot;"/>
    <numFmt numFmtId="191" formatCode="[$€-2]\ #.##000_);[Red]\([$€-2]\ #.##000\)"/>
  </numFmts>
  <fonts count="54">
    <font>
      <sz val="10"/>
      <name val="Arial"/>
      <family val="0"/>
    </font>
    <font>
      <sz val="11"/>
      <color indexed="8"/>
      <name val="Calibri"/>
      <family val="2"/>
    </font>
    <font>
      <sz val="18"/>
      <name val="Arial"/>
      <family val="2"/>
    </font>
    <font>
      <sz val="12"/>
      <name val="Arial"/>
      <family val="2"/>
    </font>
    <font>
      <b/>
      <sz val="12"/>
      <name val="Arial"/>
      <family val="2"/>
    </font>
    <font>
      <b/>
      <sz val="18"/>
      <name val="Arial"/>
      <family val="2"/>
    </font>
    <font>
      <b/>
      <sz val="16"/>
      <name val="Arial"/>
      <family val="2"/>
    </font>
    <font>
      <b/>
      <sz val="14"/>
      <name val="Arial"/>
      <family val="2"/>
    </font>
    <font>
      <sz val="14"/>
      <name val="Arial"/>
      <family val="2"/>
    </font>
    <font>
      <u val="single"/>
      <sz val="10"/>
      <color indexed="12"/>
      <name val="Arial"/>
      <family val="2"/>
    </font>
    <font>
      <b/>
      <sz val="20"/>
      <name val="Arial"/>
      <family val="2"/>
    </font>
    <font>
      <b/>
      <sz val="14"/>
      <color indexed="12"/>
      <name val="Arial"/>
      <family val="2"/>
    </font>
    <font>
      <b/>
      <sz val="14"/>
      <color indexed="39"/>
      <name val="Arial"/>
      <family val="2"/>
    </font>
    <font>
      <b/>
      <sz val="10"/>
      <name val="Arial"/>
      <family val="2"/>
    </font>
    <font>
      <b/>
      <sz val="14"/>
      <color indexed="8"/>
      <name val="Arial"/>
      <family val="2"/>
    </font>
    <font>
      <sz val="8"/>
      <name val="Arial"/>
      <family val="2"/>
    </font>
    <font>
      <b/>
      <sz val="20"/>
      <color indexed="9"/>
      <name val="Arial"/>
      <family val="2"/>
    </font>
    <font>
      <i/>
      <sz val="10"/>
      <name val="Arial"/>
      <family val="2"/>
    </font>
    <font>
      <u val="single"/>
      <sz val="7"/>
      <color indexed="36"/>
      <name val="Arial"/>
      <family val="2"/>
    </font>
    <font>
      <sz val="12"/>
      <color indexed="12"/>
      <name val="Arial"/>
      <family val="2"/>
    </font>
    <font>
      <sz val="14"/>
      <color indexed="12"/>
      <name val="Arial"/>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9"/>
        <bgColor indexed="64"/>
      </patternFill>
    </fill>
    <fill>
      <patternFill patternType="solid">
        <fgColor indexed="43"/>
        <bgColor indexed="64"/>
      </patternFill>
    </fill>
    <fill>
      <patternFill patternType="solid">
        <fgColor indexed="43"/>
        <bgColor indexed="64"/>
      </patternFill>
    </fill>
    <fill>
      <patternFill patternType="solid">
        <fgColor indexed="48"/>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border>
    <border>
      <left style="medium"/>
      <right style="thin"/>
      <top/>
      <bottom style="medium"/>
    </border>
    <border>
      <left style="thin"/>
      <right style="thin"/>
      <top/>
      <bottom style="medium"/>
    </border>
    <border>
      <left/>
      <right/>
      <top style="medium"/>
      <bottom/>
    </border>
    <border>
      <left style="thin"/>
      <right style="thin"/>
      <top style="medium"/>
      <bottom/>
    </border>
    <border>
      <left/>
      <right/>
      <top/>
      <bottom style="medium"/>
    </border>
    <border>
      <left/>
      <right style="thin"/>
      <top/>
      <bottom style="thin"/>
    </border>
    <border>
      <left>
        <color indexed="63"/>
      </left>
      <right style="thin"/>
      <top>
        <color indexed="63"/>
      </top>
      <bottom>
        <color indexed="63"/>
      </bottom>
    </border>
    <border>
      <left/>
      <right/>
      <top/>
      <bottom style="thin"/>
    </border>
    <border>
      <left style="thin"/>
      <right style="medium"/>
      <top style="medium"/>
      <bottom/>
    </border>
    <border>
      <left style="thin"/>
      <right style="medium"/>
      <top/>
      <bottom style="medium"/>
    </border>
    <border>
      <left style="thin"/>
      <right/>
      <top/>
      <bottom style="thin"/>
    </border>
    <border>
      <left style="thin"/>
      <right style="thin"/>
      <top/>
      <bottom style="thin"/>
    </border>
    <border>
      <left style="thin"/>
      <right style="thin"/>
      <top style="thin"/>
      <bottom/>
    </border>
    <border>
      <left style="thin"/>
      <right>
        <color indexed="63"/>
      </right>
      <top/>
      <bottom style="medium"/>
    </border>
    <border>
      <left style="medium"/>
      <right>
        <color indexed="63"/>
      </right>
      <top style="medium"/>
      <bottom>
        <color indexed="63"/>
      </bottom>
    </border>
    <border>
      <left>
        <color indexed="63"/>
      </left>
      <right style="medium"/>
      <top style="medium"/>
      <bottom>
        <color indexed="63"/>
      </bottom>
    </border>
    <border>
      <left>
        <color indexed="63"/>
      </left>
      <right style="thin"/>
      <top style="medium"/>
      <bottom/>
    </border>
    <border>
      <left>
        <color indexed="63"/>
      </left>
      <right style="thin"/>
      <top/>
      <bottom style="medium"/>
    </border>
    <border>
      <left style="thin"/>
      <right>
        <color indexed="63"/>
      </right>
      <top style="medium"/>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0" applyNumberFormat="0" applyFill="0" applyBorder="0" applyAlignment="0" applyProtection="0"/>
    <xf numFmtId="0" fontId="18"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9"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0" fillId="0" borderId="0">
      <alignment/>
      <protection/>
    </xf>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45">
    <xf numFmtId="0" fontId="0" fillId="0" borderId="0" xfId="0" applyAlignment="1">
      <alignment/>
    </xf>
    <xf numFmtId="0" fontId="0" fillId="33" borderId="0" xfId="0" applyFill="1" applyAlignment="1" applyProtection="1">
      <alignment/>
      <protection locked="0"/>
    </xf>
    <xf numFmtId="0" fontId="0" fillId="33" borderId="0" xfId="0" applyFill="1" applyAlignment="1" applyProtection="1">
      <alignment/>
      <protection/>
    </xf>
    <xf numFmtId="0" fontId="4" fillId="33" borderId="0" xfId="0" applyFont="1" applyFill="1" applyAlignment="1" applyProtection="1">
      <alignment/>
      <protection/>
    </xf>
    <xf numFmtId="0" fontId="7" fillId="33" borderId="0" xfId="0" applyFont="1" applyFill="1" applyBorder="1" applyAlignment="1" applyProtection="1">
      <alignment horizontal="left"/>
      <protection/>
    </xf>
    <xf numFmtId="0" fontId="0" fillId="34" borderId="0" xfId="60" applyFill="1" applyProtection="1">
      <alignment/>
      <protection/>
    </xf>
    <xf numFmtId="0" fontId="17" fillId="34" borderId="0" xfId="60" applyFont="1" applyFill="1" applyProtection="1">
      <alignment/>
      <protection/>
    </xf>
    <xf numFmtId="0" fontId="0" fillId="34" borderId="0" xfId="60" applyFont="1" applyFill="1" applyProtection="1">
      <alignment/>
      <protection/>
    </xf>
    <xf numFmtId="0" fontId="0" fillId="33" borderId="0" xfId="0" applyFill="1" applyAlignment="1" applyProtection="1">
      <alignment horizontal="center"/>
      <protection/>
    </xf>
    <xf numFmtId="0" fontId="0" fillId="33" borderId="0" xfId="0" applyFill="1" applyBorder="1" applyAlignment="1" applyProtection="1">
      <alignment/>
      <protection/>
    </xf>
    <xf numFmtId="0" fontId="5" fillId="33" borderId="0" xfId="0" applyFont="1" applyFill="1" applyAlignment="1" applyProtection="1">
      <alignment/>
      <protection/>
    </xf>
    <xf numFmtId="0" fontId="2" fillId="33" borderId="0" xfId="0" applyFont="1" applyFill="1" applyBorder="1" applyAlignment="1" applyProtection="1">
      <alignment horizontal="center"/>
      <protection/>
    </xf>
    <xf numFmtId="0" fontId="5" fillId="33" borderId="0" xfId="0" applyFont="1" applyFill="1" applyAlignment="1" applyProtection="1">
      <alignment horizontal="center"/>
      <protection/>
    </xf>
    <xf numFmtId="0" fontId="2" fillId="33" borderId="10" xfId="0" applyFont="1" applyFill="1" applyBorder="1" applyAlignment="1" applyProtection="1">
      <alignment horizontal="center"/>
      <protection/>
    </xf>
    <xf numFmtId="0" fontId="2" fillId="33" borderId="0" xfId="0" applyFont="1" applyFill="1" applyAlignment="1" applyProtection="1">
      <alignment/>
      <protection/>
    </xf>
    <xf numFmtId="0" fontId="2" fillId="33" borderId="0" xfId="0" applyFont="1" applyFill="1" applyAlignment="1" applyProtection="1">
      <alignment horizontal="center"/>
      <protection/>
    </xf>
    <xf numFmtId="0" fontId="4" fillId="33" borderId="0" xfId="0" applyFont="1" applyFill="1" applyBorder="1" applyAlignment="1" applyProtection="1">
      <alignment/>
      <protection/>
    </xf>
    <xf numFmtId="0" fontId="6" fillId="33" borderId="0" xfId="0" applyFont="1" applyFill="1" applyBorder="1" applyAlignment="1" applyProtection="1">
      <alignment horizontal="center"/>
      <protection/>
    </xf>
    <xf numFmtId="0" fontId="7" fillId="33" borderId="10" xfId="0" applyNumberFormat="1" applyFont="1" applyFill="1" applyBorder="1" applyAlignment="1" applyProtection="1">
      <alignment horizontal="center"/>
      <protection/>
    </xf>
    <xf numFmtId="0" fontId="8" fillId="33" borderId="0" xfId="0" applyFont="1" applyFill="1" applyBorder="1" applyAlignment="1" applyProtection="1">
      <alignment horizontal="center"/>
      <protection/>
    </xf>
    <xf numFmtId="0" fontId="4" fillId="33" borderId="0" xfId="0" applyFont="1" applyFill="1" applyAlignment="1" applyProtection="1">
      <alignment horizontal="center"/>
      <protection/>
    </xf>
    <xf numFmtId="0" fontId="3" fillId="33" borderId="0" xfId="0" applyFont="1" applyFill="1" applyBorder="1" applyAlignment="1" applyProtection="1">
      <alignment/>
      <protection/>
    </xf>
    <xf numFmtId="0" fontId="4" fillId="33" borderId="11" xfId="0" applyFont="1" applyFill="1" applyBorder="1" applyAlignment="1" applyProtection="1">
      <alignment/>
      <protection/>
    </xf>
    <xf numFmtId="0" fontId="4" fillId="33" borderId="12" xfId="0" applyFont="1" applyFill="1" applyBorder="1" applyAlignment="1" applyProtection="1">
      <alignment horizontal="center"/>
      <protection/>
    </xf>
    <xf numFmtId="0" fontId="4" fillId="33" borderId="13" xfId="0" applyFont="1" applyFill="1" applyBorder="1" applyAlignment="1" applyProtection="1">
      <alignment horizontal="center"/>
      <protection/>
    </xf>
    <xf numFmtId="0" fontId="4" fillId="33" borderId="14" xfId="0" applyFont="1" applyFill="1" applyBorder="1" applyAlignment="1" applyProtection="1">
      <alignment horizontal="center"/>
      <protection/>
    </xf>
    <xf numFmtId="0" fontId="4" fillId="33" borderId="15" xfId="0" applyFont="1" applyFill="1" applyBorder="1" applyAlignment="1" applyProtection="1">
      <alignment horizontal="center"/>
      <protection/>
    </xf>
    <xf numFmtId="0" fontId="4" fillId="33" borderId="16" xfId="0" applyFont="1" applyFill="1" applyBorder="1" applyAlignment="1" applyProtection="1">
      <alignment horizontal="center"/>
      <protection/>
    </xf>
    <xf numFmtId="0" fontId="13" fillId="33" borderId="13" xfId="0" applyFont="1" applyFill="1" applyBorder="1" applyAlignment="1" applyProtection="1">
      <alignment/>
      <protection/>
    </xf>
    <xf numFmtId="0" fontId="0" fillId="33" borderId="0" xfId="0" applyFill="1" applyBorder="1" applyAlignment="1" applyProtection="1">
      <alignment/>
      <protection locked="0"/>
    </xf>
    <xf numFmtId="0" fontId="7" fillId="33" borderId="10" xfId="0" applyFont="1" applyFill="1" applyBorder="1" applyAlignment="1" applyProtection="1">
      <alignment horizontal="center"/>
      <protection/>
    </xf>
    <xf numFmtId="49" fontId="3" fillId="33" borderId="17" xfId="0" applyNumberFormat="1" applyFont="1" applyFill="1" applyBorder="1" applyAlignment="1" applyProtection="1">
      <alignment horizontal="center"/>
      <protection/>
    </xf>
    <xf numFmtId="49" fontId="3" fillId="33" borderId="10" xfId="0" applyNumberFormat="1" applyFont="1" applyFill="1" applyBorder="1" applyAlignment="1" applyProtection="1">
      <alignment horizontal="center"/>
      <protection/>
    </xf>
    <xf numFmtId="0" fontId="7" fillId="33" borderId="0" xfId="0" applyFont="1" applyFill="1" applyBorder="1" applyAlignment="1" applyProtection="1">
      <alignment horizontal="center"/>
      <protection/>
    </xf>
    <xf numFmtId="0" fontId="7" fillId="33" borderId="0" xfId="0" applyFont="1" applyFill="1" applyAlignment="1" applyProtection="1">
      <alignment/>
      <protection/>
    </xf>
    <xf numFmtId="0" fontId="8" fillId="33" borderId="0" xfId="0" applyFont="1" applyFill="1" applyAlignment="1" applyProtection="1">
      <alignment/>
      <protection/>
    </xf>
    <xf numFmtId="0" fontId="7" fillId="33" borderId="0" xfId="0" applyFont="1" applyFill="1" applyAlignment="1" applyProtection="1">
      <alignment horizontal="center"/>
      <protection/>
    </xf>
    <xf numFmtId="0" fontId="11" fillId="33" borderId="0" xfId="0" applyFont="1" applyFill="1" applyAlignment="1" applyProtection="1">
      <alignment/>
      <protection/>
    </xf>
    <xf numFmtId="0" fontId="11" fillId="33" borderId="0" xfId="0" applyFont="1" applyFill="1" applyAlignment="1" applyProtection="1">
      <alignment/>
      <protection/>
    </xf>
    <xf numFmtId="0" fontId="7" fillId="33" borderId="18" xfId="0" applyFont="1" applyFill="1" applyBorder="1" applyAlignment="1" applyProtection="1">
      <alignment/>
      <protection/>
    </xf>
    <xf numFmtId="0" fontId="7" fillId="33" borderId="0" xfId="0" applyFont="1" applyFill="1" applyBorder="1" applyAlignment="1" applyProtection="1">
      <alignment/>
      <protection/>
    </xf>
    <xf numFmtId="0" fontId="7" fillId="33" borderId="18" xfId="0" applyFont="1" applyFill="1" applyBorder="1" applyAlignment="1" applyProtection="1">
      <alignment horizontal="left"/>
      <protection/>
    </xf>
    <xf numFmtId="0" fontId="7" fillId="33" borderId="0" xfId="0" applyFont="1" applyFill="1" applyAlignment="1" applyProtection="1">
      <alignment/>
      <protection/>
    </xf>
    <xf numFmtId="0" fontId="7" fillId="33" borderId="19" xfId="0" applyFont="1" applyFill="1" applyBorder="1" applyAlignment="1" applyProtection="1">
      <alignment horizontal="left"/>
      <protection/>
    </xf>
    <xf numFmtId="0" fontId="7" fillId="33" borderId="0" xfId="0" applyFont="1" applyFill="1" applyAlignment="1" applyProtection="1">
      <alignment/>
      <protection/>
    </xf>
    <xf numFmtId="1" fontId="12" fillId="33" borderId="0" xfId="0" applyNumberFormat="1" applyFont="1" applyFill="1" applyBorder="1" applyAlignment="1" applyProtection="1">
      <alignment/>
      <protection/>
    </xf>
    <xf numFmtId="0" fontId="7" fillId="33" borderId="0" xfId="0" applyFont="1" applyFill="1" applyAlignment="1" applyProtection="1">
      <alignment horizontal="left"/>
      <protection/>
    </xf>
    <xf numFmtId="0" fontId="0" fillId="33" borderId="0" xfId="0" applyFill="1" applyAlignment="1" applyProtection="1">
      <alignment/>
      <protection/>
    </xf>
    <xf numFmtId="0" fontId="0" fillId="33" borderId="0" xfId="0" applyFill="1" applyAlignment="1" applyProtection="1">
      <alignment horizontal="right"/>
      <protection/>
    </xf>
    <xf numFmtId="49" fontId="11" fillId="33" borderId="10" xfId="0" applyNumberFormat="1" applyFont="1" applyFill="1" applyBorder="1" applyAlignment="1" applyProtection="1">
      <alignment horizontal="center"/>
      <protection locked="0"/>
    </xf>
    <xf numFmtId="0" fontId="0" fillId="33" borderId="0" xfId="0" applyFill="1" applyAlignment="1" applyProtection="1">
      <alignment/>
      <protection locked="0"/>
    </xf>
    <xf numFmtId="0" fontId="4" fillId="33" borderId="11" xfId="0" applyFont="1" applyFill="1" applyBorder="1" applyAlignment="1" applyProtection="1">
      <alignment horizontal="center"/>
      <protection/>
    </xf>
    <xf numFmtId="0" fontId="4" fillId="33" borderId="20" xfId="0" applyFont="1" applyFill="1" applyBorder="1" applyAlignment="1" applyProtection="1">
      <alignment horizontal="center"/>
      <protection/>
    </xf>
    <xf numFmtId="0" fontId="4" fillId="33" borderId="21" xfId="0" applyFont="1" applyFill="1" applyBorder="1" applyAlignment="1" applyProtection="1">
      <alignment horizontal="center"/>
      <protection/>
    </xf>
    <xf numFmtId="1" fontId="0" fillId="33" borderId="0" xfId="0" applyNumberFormat="1" applyFill="1" applyAlignment="1" applyProtection="1">
      <alignment/>
      <protection locked="0"/>
    </xf>
    <xf numFmtId="0" fontId="0" fillId="33" borderId="0" xfId="0" applyFill="1" applyAlignment="1" applyProtection="1">
      <alignment horizontal="center"/>
      <protection locked="0"/>
    </xf>
    <xf numFmtId="1" fontId="3" fillId="35" borderId="10" xfId="0" applyNumberFormat="1" applyFont="1" applyFill="1" applyBorder="1" applyAlignment="1" applyProtection="1">
      <alignment horizontal="right"/>
      <protection/>
    </xf>
    <xf numFmtId="1" fontId="3" fillId="35" borderId="22" xfId="0" applyNumberFormat="1" applyFont="1" applyFill="1" applyBorder="1" applyAlignment="1" applyProtection="1">
      <alignment horizontal="right"/>
      <protection/>
    </xf>
    <xf numFmtId="16" fontId="19" fillId="33" borderId="23" xfId="0" applyNumberFormat="1" applyFont="1" applyFill="1" applyBorder="1" applyAlignment="1" applyProtection="1">
      <alignment horizontal="center"/>
      <protection locked="0"/>
    </xf>
    <xf numFmtId="49" fontId="19" fillId="33" borderId="23" xfId="0" applyNumberFormat="1" applyFont="1" applyFill="1" applyBorder="1" applyAlignment="1" applyProtection="1">
      <alignment horizontal="center"/>
      <protection locked="0"/>
    </xf>
    <xf numFmtId="0" fontId="19" fillId="33" borderId="22" xfId="0" applyFont="1" applyFill="1" applyBorder="1" applyAlignment="1" applyProtection="1">
      <alignment/>
      <protection locked="0"/>
    </xf>
    <xf numFmtId="16" fontId="19" fillId="33" borderId="10" xfId="0" applyNumberFormat="1" applyFont="1" applyFill="1" applyBorder="1" applyAlignment="1" applyProtection="1">
      <alignment horizontal="center"/>
      <protection locked="0"/>
    </xf>
    <xf numFmtId="49" fontId="19" fillId="33" borderId="10" xfId="0" applyNumberFormat="1" applyFont="1" applyFill="1" applyBorder="1" applyAlignment="1" applyProtection="1">
      <alignment horizontal="center"/>
      <protection locked="0"/>
    </xf>
    <xf numFmtId="0" fontId="19" fillId="33" borderId="10" xfId="0" applyFont="1" applyFill="1" applyBorder="1" applyAlignment="1" applyProtection="1">
      <alignment/>
      <protection locked="0"/>
    </xf>
    <xf numFmtId="0" fontId="19" fillId="33" borderId="10" xfId="0" applyFont="1" applyFill="1" applyBorder="1" applyAlignment="1" applyProtection="1">
      <alignment horizontal="center"/>
      <protection locked="0"/>
    </xf>
    <xf numFmtId="49" fontId="19" fillId="33" borderId="17" xfId="0" applyNumberFormat="1" applyFont="1" applyFill="1" applyBorder="1" applyAlignment="1" applyProtection="1">
      <alignment horizontal="center"/>
      <protection locked="0"/>
    </xf>
    <xf numFmtId="49" fontId="19" fillId="33" borderId="10" xfId="0" applyNumberFormat="1" applyFont="1" applyFill="1" applyBorder="1" applyAlignment="1" applyProtection="1">
      <alignment horizontal="left"/>
      <protection locked="0"/>
    </xf>
    <xf numFmtId="49" fontId="19" fillId="33" borderId="24" xfId="0" applyNumberFormat="1" applyFont="1" applyFill="1" applyBorder="1" applyAlignment="1" applyProtection="1">
      <alignment horizontal="left"/>
      <protection locked="0"/>
    </xf>
    <xf numFmtId="1" fontId="14" fillId="35" borderId="10" xfId="0" applyNumberFormat="1" applyFont="1" applyFill="1" applyBorder="1" applyAlignment="1" applyProtection="1">
      <alignment horizontal="center"/>
      <protection/>
    </xf>
    <xf numFmtId="1" fontId="14" fillId="35" borderId="23" xfId="0" applyNumberFormat="1" applyFont="1" applyFill="1" applyBorder="1" applyAlignment="1" applyProtection="1">
      <alignment horizontal="center"/>
      <protection/>
    </xf>
    <xf numFmtId="0" fontId="4" fillId="33" borderId="25" xfId="0" applyFont="1" applyFill="1" applyBorder="1" applyAlignment="1" applyProtection="1">
      <alignment horizontal="center"/>
      <protection/>
    </xf>
    <xf numFmtId="0" fontId="3" fillId="33" borderId="23" xfId="0" applyFont="1" applyFill="1" applyBorder="1" applyAlignment="1" applyProtection="1">
      <alignment/>
      <protection/>
    </xf>
    <xf numFmtId="0" fontId="19" fillId="33" borderId="23" xfId="0" applyFont="1" applyFill="1" applyBorder="1" applyAlignment="1" applyProtection="1">
      <alignment horizontal="center"/>
      <protection locked="0"/>
    </xf>
    <xf numFmtId="0" fontId="4" fillId="33" borderId="26" xfId="0" applyFont="1" applyFill="1" applyBorder="1" applyAlignment="1" applyProtection="1">
      <alignment horizontal="left"/>
      <protection/>
    </xf>
    <xf numFmtId="0" fontId="4" fillId="33" borderId="14" xfId="0" applyFont="1" applyFill="1" applyBorder="1" applyAlignment="1" applyProtection="1">
      <alignment horizontal="left"/>
      <protection/>
    </xf>
    <xf numFmtId="0" fontId="4" fillId="33" borderId="27" xfId="0" applyFont="1" applyFill="1" applyBorder="1" applyAlignment="1" applyProtection="1">
      <alignment/>
      <protection/>
    </xf>
    <xf numFmtId="0" fontId="4" fillId="33" borderId="14" xfId="0" applyFont="1" applyFill="1" applyBorder="1" applyAlignment="1" applyProtection="1">
      <alignment/>
      <protection/>
    </xf>
    <xf numFmtId="0" fontId="4" fillId="33" borderId="28" xfId="0" applyFont="1" applyFill="1" applyBorder="1" applyAlignment="1" applyProtection="1">
      <alignment horizontal="center"/>
      <protection/>
    </xf>
    <xf numFmtId="0" fontId="4" fillId="33" borderId="29" xfId="0" applyFont="1" applyFill="1" applyBorder="1" applyAlignment="1" applyProtection="1">
      <alignment horizontal="center"/>
      <protection/>
    </xf>
    <xf numFmtId="0" fontId="3" fillId="35" borderId="10" xfId="0" applyFont="1" applyFill="1" applyBorder="1" applyAlignment="1" applyProtection="1">
      <alignment horizontal="center"/>
      <protection/>
    </xf>
    <xf numFmtId="0" fontId="4" fillId="33" borderId="30" xfId="0" applyFont="1" applyFill="1" applyBorder="1" applyAlignment="1" applyProtection="1">
      <alignment horizontal="center"/>
      <protection/>
    </xf>
    <xf numFmtId="0" fontId="0" fillId="0" borderId="0" xfId="60" applyFont="1" applyFill="1" applyProtection="1">
      <alignment/>
      <protection/>
    </xf>
    <xf numFmtId="0" fontId="0" fillId="34" borderId="0" xfId="60" applyFill="1" applyAlignment="1" applyProtection="1">
      <alignment wrapText="1"/>
      <protection/>
    </xf>
    <xf numFmtId="0" fontId="0" fillId="34" borderId="0" xfId="60" applyFont="1" applyFill="1" applyAlignment="1" applyProtection="1">
      <alignment wrapText="1"/>
      <protection/>
    </xf>
    <xf numFmtId="0" fontId="0" fillId="36" borderId="0" xfId="60" applyFont="1" applyFill="1" applyAlignment="1" applyProtection="1">
      <alignment wrapText="1"/>
      <protection/>
    </xf>
    <xf numFmtId="0" fontId="0" fillId="34" borderId="0" xfId="60" applyFont="1" applyFill="1" applyAlignment="1" applyProtection="1">
      <alignment vertical="top"/>
      <protection/>
    </xf>
    <xf numFmtId="0" fontId="7" fillId="33" borderId="0" xfId="0" applyFont="1" applyFill="1" applyBorder="1" applyAlignment="1" applyProtection="1">
      <alignment/>
      <protection/>
    </xf>
    <xf numFmtId="0" fontId="7" fillId="33" borderId="0" xfId="0" applyFont="1" applyFill="1" applyAlignment="1" applyProtection="1">
      <alignment vertical="top" wrapText="1"/>
      <protection/>
    </xf>
    <xf numFmtId="0" fontId="4" fillId="33" borderId="0" xfId="0" applyFont="1" applyFill="1" applyBorder="1" applyAlignment="1" applyProtection="1">
      <alignment horizontal="left"/>
      <protection/>
    </xf>
    <xf numFmtId="0" fontId="3" fillId="33" borderId="0" xfId="0" applyFont="1" applyFill="1" applyAlignment="1" applyProtection="1">
      <alignment horizontal="center"/>
      <protection/>
    </xf>
    <xf numFmtId="0" fontId="0" fillId="33" borderId="0" xfId="60" applyFont="1" applyFill="1" applyProtection="1">
      <alignment/>
      <protection/>
    </xf>
    <xf numFmtId="0" fontId="14" fillId="35" borderId="10" xfId="0" applyFont="1" applyFill="1" applyBorder="1" applyAlignment="1" applyProtection="1">
      <alignment horizontal="center"/>
      <protection/>
    </xf>
    <xf numFmtId="0" fontId="14" fillId="35" borderId="23" xfId="0" applyFont="1" applyFill="1" applyBorder="1" applyAlignment="1" applyProtection="1">
      <alignment horizontal="center"/>
      <protection/>
    </xf>
    <xf numFmtId="0" fontId="14" fillId="35" borderId="10" xfId="0" applyFont="1" applyFill="1" applyBorder="1" applyAlignment="1" applyProtection="1">
      <alignment horizontal="left"/>
      <protection/>
    </xf>
    <xf numFmtId="0" fontId="14" fillId="35" borderId="23" xfId="0" applyFont="1" applyFill="1" applyBorder="1" applyAlignment="1" applyProtection="1">
      <alignment horizontal="left"/>
      <protection/>
    </xf>
    <xf numFmtId="0" fontId="19" fillId="33" borderId="23" xfId="0" applyFont="1" applyFill="1" applyBorder="1" applyAlignment="1" applyProtection="1">
      <alignment horizontal="left"/>
      <protection locked="0"/>
    </xf>
    <xf numFmtId="0" fontId="7" fillId="33" borderId="0" xfId="0" applyFont="1" applyFill="1" applyAlignment="1" applyProtection="1">
      <alignment horizontal="right"/>
      <protection/>
    </xf>
    <xf numFmtId="0" fontId="14" fillId="35" borderId="10" xfId="0" applyFont="1" applyFill="1" applyBorder="1" applyAlignment="1" applyProtection="1">
      <alignment horizontal="right"/>
      <protection/>
    </xf>
    <xf numFmtId="0" fontId="14" fillId="35" borderId="23" xfId="0" applyFont="1" applyFill="1" applyBorder="1" applyAlignment="1" applyProtection="1">
      <alignment horizontal="right"/>
      <protection/>
    </xf>
    <xf numFmtId="1" fontId="14" fillId="35" borderId="10" xfId="0" applyNumberFormat="1" applyFont="1" applyFill="1" applyBorder="1" applyAlignment="1" applyProtection="1">
      <alignment horizontal="right"/>
      <protection/>
    </xf>
    <xf numFmtId="0" fontId="14" fillId="35" borderId="10" xfId="0" applyNumberFormat="1" applyFont="1" applyFill="1" applyBorder="1" applyAlignment="1" applyProtection="1">
      <alignment horizontal="right"/>
      <protection/>
    </xf>
    <xf numFmtId="0" fontId="14" fillId="35" borderId="23" xfId="0" applyNumberFormat="1" applyFont="1" applyFill="1" applyBorder="1" applyAlignment="1" applyProtection="1">
      <alignment horizontal="right"/>
      <protection/>
    </xf>
    <xf numFmtId="0" fontId="0" fillId="34" borderId="31" xfId="60" applyFont="1" applyFill="1" applyBorder="1" applyProtection="1">
      <alignment/>
      <protection/>
    </xf>
    <xf numFmtId="0" fontId="0" fillId="34" borderId="32" xfId="60" applyFill="1" applyBorder="1" applyAlignment="1" applyProtection="1">
      <alignment horizontal="center"/>
      <protection/>
    </xf>
    <xf numFmtId="0" fontId="0" fillId="0" borderId="33" xfId="0" applyBorder="1" applyAlignment="1">
      <alignment/>
    </xf>
    <xf numFmtId="0" fontId="0" fillId="34" borderId="34" xfId="60" applyFont="1" applyFill="1" applyBorder="1" applyProtection="1">
      <alignment/>
      <protection/>
    </xf>
    <xf numFmtId="0" fontId="0" fillId="34" borderId="0" xfId="60" applyFill="1" applyBorder="1" applyProtection="1">
      <alignment/>
      <protection/>
    </xf>
    <xf numFmtId="0" fontId="0" fillId="34" borderId="18" xfId="60" applyFill="1" applyBorder="1" applyAlignment="1" applyProtection="1">
      <alignment wrapText="1"/>
      <protection/>
    </xf>
    <xf numFmtId="0" fontId="0" fillId="34" borderId="22" xfId="60" applyFont="1" applyFill="1" applyBorder="1" applyProtection="1">
      <alignment/>
      <protection/>
    </xf>
    <xf numFmtId="0" fontId="0" fillId="34" borderId="19" xfId="60" applyFill="1" applyBorder="1" applyProtection="1">
      <alignment/>
      <protection/>
    </xf>
    <xf numFmtId="0" fontId="0" fillId="34" borderId="17" xfId="60" applyFill="1" applyBorder="1" applyAlignment="1" applyProtection="1">
      <alignment wrapText="1"/>
      <protection/>
    </xf>
    <xf numFmtId="0" fontId="0" fillId="34" borderId="0" xfId="60" applyFill="1" applyAlignment="1" applyProtection="1">
      <alignment/>
      <protection/>
    </xf>
    <xf numFmtId="0" fontId="7" fillId="33" borderId="0" xfId="0" applyNumberFormat="1" applyFont="1" applyFill="1" applyBorder="1" applyAlignment="1" applyProtection="1">
      <alignment horizontal="left"/>
      <protection/>
    </xf>
    <xf numFmtId="0" fontId="11" fillId="33" borderId="0" xfId="0" applyNumberFormat="1" applyFont="1" applyFill="1" applyBorder="1" applyAlignment="1" applyProtection="1">
      <alignment horizontal="left"/>
      <protection/>
    </xf>
    <xf numFmtId="0" fontId="9" fillId="34" borderId="0" xfId="53" applyFill="1" applyAlignment="1" applyProtection="1">
      <alignment horizontal="center"/>
      <protection locked="0"/>
    </xf>
    <xf numFmtId="0" fontId="9" fillId="34" borderId="0" xfId="53" applyFill="1" applyAlignment="1" applyProtection="1">
      <alignment horizontal="left"/>
      <protection locked="0"/>
    </xf>
    <xf numFmtId="0" fontId="0" fillId="34" borderId="0" xfId="60" applyFill="1" applyAlignment="1" applyProtection="1">
      <alignment horizontal="center"/>
      <protection/>
    </xf>
    <xf numFmtId="0" fontId="16" fillId="37" borderId="0" xfId="0" applyFont="1" applyFill="1" applyBorder="1" applyAlignment="1" applyProtection="1">
      <alignment horizontal="center" vertical="center"/>
      <protection/>
    </xf>
    <xf numFmtId="0" fontId="11" fillId="33" borderId="35" xfId="0" applyFont="1" applyFill="1" applyBorder="1" applyAlignment="1" applyProtection="1">
      <alignment horizontal="left"/>
      <protection locked="0"/>
    </xf>
    <xf numFmtId="0" fontId="0" fillId="0" borderId="36" xfId="0" applyBorder="1" applyAlignment="1" applyProtection="1">
      <alignment/>
      <protection locked="0"/>
    </xf>
    <xf numFmtId="0" fontId="0" fillId="0" borderId="37" xfId="0" applyBorder="1" applyAlignment="1" applyProtection="1">
      <alignment/>
      <protection locked="0"/>
    </xf>
    <xf numFmtId="0" fontId="20" fillId="33" borderId="35" xfId="53" applyNumberFormat="1" applyFont="1" applyFill="1" applyBorder="1" applyAlignment="1" applyProtection="1">
      <alignment horizontal="left"/>
      <protection locked="0"/>
    </xf>
    <xf numFmtId="0" fontId="11" fillId="33" borderId="35" xfId="0" applyFont="1" applyFill="1" applyBorder="1" applyAlignment="1" applyProtection="1">
      <alignment horizontal="left" vertical="top" wrapText="1"/>
      <protection locked="0"/>
    </xf>
    <xf numFmtId="14" fontId="11" fillId="33" borderId="35" xfId="0" applyNumberFormat="1" applyFont="1" applyFill="1" applyBorder="1" applyAlignment="1" applyProtection="1">
      <alignment horizontal="left"/>
      <protection locked="0"/>
    </xf>
    <xf numFmtId="16" fontId="11" fillId="33" borderId="35" xfId="0" applyNumberFormat="1" applyFont="1" applyFill="1" applyBorder="1" applyAlignment="1" applyProtection="1">
      <alignment horizontal="left"/>
      <protection locked="0"/>
    </xf>
    <xf numFmtId="0" fontId="11" fillId="33" borderId="35" xfId="0" applyNumberFormat="1" applyFont="1" applyFill="1" applyBorder="1" applyAlignment="1" applyProtection="1">
      <alignment horizontal="left"/>
      <protection locked="0"/>
    </xf>
    <xf numFmtId="0" fontId="4" fillId="33" borderId="38" xfId="0" applyFont="1" applyFill="1" applyBorder="1" applyAlignment="1" applyProtection="1">
      <alignment horizontal="center"/>
      <protection/>
    </xf>
    <xf numFmtId="0" fontId="4" fillId="33" borderId="16" xfId="0" applyFont="1" applyFill="1" applyBorder="1" applyAlignment="1" applyProtection="1">
      <alignment horizontal="center"/>
      <protection/>
    </xf>
    <xf numFmtId="0" fontId="4" fillId="33" borderId="39" xfId="0" applyFont="1" applyFill="1" applyBorder="1" applyAlignment="1" applyProtection="1">
      <alignment horizontal="center"/>
      <protection/>
    </xf>
    <xf numFmtId="0" fontId="16" fillId="37" borderId="35" xfId="0" applyFont="1" applyFill="1" applyBorder="1" applyAlignment="1" applyProtection="1">
      <alignment horizontal="center"/>
      <protection/>
    </xf>
    <xf numFmtId="0" fontId="10" fillId="37" borderId="36" xfId="0" applyFont="1" applyFill="1" applyBorder="1" applyAlignment="1" applyProtection="1">
      <alignment horizontal="center"/>
      <protection/>
    </xf>
    <xf numFmtId="0" fontId="10" fillId="37" borderId="37" xfId="0" applyFont="1" applyFill="1" applyBorder="1" applyAlignment="1" applyProtection="1">
      <alignment horizontal="center"/>
      <protection/>
    </xf>
    <xf numFmtId="181" fontId="7" fillId="33" borderId="35" xfId="0" applyNumberFormat="1" applyFont="1" applyFill="1" applyBorder="1" applyAlignment="1" applyProtection="1">
      <alignment horizontal="left" vertical="center"/>
      <protection/>
    </xf>
    <xf numFmtId="181" fontId="7" fillId="33" borderId="36" xfId="0" applyNumberFormat="1" applyFont="1" applyFill="1" applyBorder="1" applyAlignment="1" applyProtection="1">
      <alignment horizontal="left" vertical="center"/>
      <protection/>
    </xf>
    <xf numFmtId="181" fontId="7" fillId="33" borderId="37" xfId="0" applyNumberFormat="1" applyFont="1" applyFill="1" applyBorder="1" applyAlignment="1" applyProtection="1">
      <alignment horizontal="left" vertical="center"/>
      <protection/>
    </xf>
    <xf numFmtId="180" fontId="14" fillId="33" borderId="35" xfId="0" applyNumberFormat="1" applyFont="1" applyFill="1" applyBorder="1" applyAlignment="1" applyProtection="1">
      <alignment horizontal="center"/>
      <protection/>
    </xf>
    <xf numFmtId="180" fontId="14" fillId="33" borderId="37" xfId="0" applyNumberFormat="1" applyFont="1" applyFill="1" applyBorder="1" applyAlignment="1" applyProtection="1">
      <alignment horizontal="center"/>
      <protection/>
    </xf>
    <xf numFmtId="0" fontId="6" fillId="33" borderId="35" xfId="0" applyNumberFormat="1" applyFont="1" applyFill="1" applyBorder="1" applyAlignment="1" applyProtection="1">
      <alignment horizontal="center"/>
      <protection/>
    </xf>
    <xf numFmtId="0" fontId="6" fillId="33" borderId="37" xfId="0" applyNumberFormat="1" applyFont="1" applyFill="1" applyBorder="1" applyAlignment="1" applyProtection="1">
      <alignment horizontal="center"/>
      <protection/>
    </xf>
    <xf numFmtId="0" fontId="2" fillId="33" borderId="0" xfId="0" applyFont="1" applyFill="1" applyBorder="1" applyAlignment="1" applyProtection="1">
      <alignment/>
      <protection/>
    </xf>
    <xf numFmtId="0" fontId="7" fillId="33" borderId="40" xfId="0" applyFont="1" applyFill="1" applyBorder="1" applyAlignment="1" applyProtection="1">
      <alignment/>
      <protection/>
    </xf>
    <xf numFmtId="0" fontId="8" fillId="33" borderId="41" xfId="0" applyFont="1" applyFill="1" applyBorder="1" applyAlignment="1" applyProtection="1">
      <alignment/>
      <protection/>
    </xf>
    <xf numFmtId="0" fontId="2" fillId="33" borderId="40" xfId="0" applyFont="1" applyFill="1" applyBorder="1" applyAlignment="1" applyProtection="1">
      <alignment horizontal="center"/>
      <protection locked="0"/>
    </xf>
    <xf numFmtId="0" fontId="2" fillId="33" borderId="42" xfId="0" applyFont="1" applyFill="1" applyBorder="1" applyAlignment="1" applyProtection="1">
      <alignment horizontal="center"/>
      <protection locked="0"/>
    </xf>
    <xf numFmtId="0" fontId="2" fillId="33" borderId="41" xfId="0" applyFont="1" applyFill="1" applyBorder="1" applyAlignment="1" applyProtection="1">
      <alignment horizontal="center"/>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Standaard_ATV_IARU_Logsheet-2015" xfId="60"/>
    <cellStyle name="Title" xfId="61"/>
    <cellStyle name="Total" xfId="62"/>
    <cellStyle name="Warning Text" xfId="63"/>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609600</xdr:colOff>
      <xdr:row>2</xdr:row>
      <xdr:rowOff>9525</xdr:rowOff>
    </xdr:from>
    <xdr:to>
      <xdr:col>5</xdr:col>
      <xdr:colOff>1085850</xdr:colOff>
      <xdr:row>11</xdr:row>
      <xdr:rowOff>66675</xdr:rowOff>
    </xdr:to>
    <xdr:pic>
      <xdr:nvPicPr>
        <xdr:cNvPr id="1" name="Picture 49" descr="logo iaru"/>
        <xdr:cNvPicPr preferRelativeResize="1">
          <a:picLocks noChangeAspect="1"/>
        </xdr:cNvPicPr>
      </xdr:nvPicPr>
      <xdr:blipFill>
        <a:blip r:embed="rId1"/>
        <a:stretch>
          <a:fillRect/>
        </a:stretch>
      </xdr:blipFill>
      <xdr:spPr>
        <a:xfrm>
          <a:off x="5924550" y="771525"/>
          <a:ext cx="1181100" cy="2257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ontests@batc.tv" TargetMode="External" /><Relationship Id="rId2" Type="http://schemas.openxmlformats.org/officeDocument/2006/relationships/hyperlink" Target="http://k7fry.com/grid/" TargetMode="External" /><Relationship Id="rId3" Type="http://schemas.openxmlformats.org/officeDocument/2006/relationships/hyperlink" Target="mailto:atv@iaru-r1.org" TargetMode="External" /><Relationship Id="rId4" Type="http://schemas.openxmlformats.org/officeDocument/2006/relationships/hyperlink" Target="https://www.iaru-r1.org/wp-content/uploads/2019/08/ATV-Contest-rules.pdf" TargetMode="Externa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
    <pageSetUpPr fitToPage="1"/>
  </sheetPr>
  <dimension ref="B2:D54"/>
  <sheetViews>
    <sheetView zoomScalePageLayoutView="0" workbookViewId="0" topLeftCell="A1">
      <selection activeCell="B11" sqref="B11:D11"/>
    </sheetView>
  </sheetViews>
  <sheetFormatPr defaultColWidth="9.140625" defaultRowHeight="12.75"/>
  <cols>
    <col min="1" max="1" width="9.140625" style="5" customWidth="1"/>
    <col min="2" max="2" width="10.28125" style="5" customWidth="1"/>
    <col min="3" max="3" width="4.7109375" style="5" customWidth="1"/>
    <col min="4" max="4" width="91.7109375" style="82" customWidth="1"/>
    <col min="5" max="16384" width="9.140625" style="5" customWidth="1"/>
  </cols>
  <sheetData>
    <row r="2" spans="2:4" ht="12.75">
      <c r="B2" s="102" t="s">
        <v>121</v>
      </c>
      <c r="C2" s="103"/>
      <c r="D2" s="104"/>
    </row>
    <row r="3" spans="2:4" ht="12.75">
      <c r="B3" s="105" t="s">
        <v>122</v>
      </c>
      <c r="C3" s="106"/>
      <c r="D3" s="107"/>
    </row>
    <row r="4" spans="2:4" ht="12.75">
      <c r="B4" s="108" t="s">
        <v>123</v>
      </c>
      <c r="C4" s="109"/>
      <c r="D4" s="110"/>
    </row>
    <row r="5" ht="12.75">
      <c r="B5" s="7"/>
    </row>
    <row r="6" ht="12.75">
      <c r="B6" s="5" t="s">
        <v>124</v>
      </c>
    </row>
    <row r="7" spans="3:4" ht="12.75">
      <c r="C7" s="116"/>
      <c r="D7" s="116"/>
    </row>
    <row r="8" ht="12.75">
      <c r="B8" s="7" t="s">
        <v>125</v>
      </c>
    </row>
    <row r="10" ht="12.75">
      <c r="B10" s="7" t="s">
        <v>126</v>
      </c>
    </row>
    <row r="11" spans="2:4" ht="12.75">
      <c r="B11" s="115" t="s">
        <v>187</v>
      </c>
      <c r="C11" s="115"/>
      <c r="D11" s="115"/>
    </row>
    <row r="12" ht="12.75">
      <c r="B12" s="7" t="s">
        <v>127</v>
      </c>
    </row>
    <row r="13" ht="12.75">
      <c r="B13" s="7" t="s">
        <v>128</v>
      </c>
    </row>
    <row r="14" ht="12.75">
      <c r="B14" s="7" t="s">
        <v>129</v>
      </c>
    </row>
    <row r="15" spans="2:4" ht="12.75">
      <c r="B15" s="115" t="s">
        <v>113</v>
      </c>
      <c r="C15" s="115"/>
      <c r="D15" s="115"/>
    </row>
    <row r="17" ht="12.75">
      <c r="B17" s="7" t="s">
        <v>130</v>
      </c>
    </row>
    <row r="19" ht="12.75">
      <c r="B19" s="7" t="s">
        <v>131</v>
      </c>
    </row>
    <row r="20" ht="12.75">
      <c r="B20" s="7"/>
    </row>
    <row r="21" ht="12.75">
      <c r="C21" s="7" t="s">
        <v>132</v>
      </c>
    </row>
    <row r="23" spans="3:4" ht="12.75">
      <c r="C23" s="7" t="s">
        <v>101</v>
      </c>
      <c r="D23" s="83" t="s">
        <v>133</v>
      </c>
    </row>
    <row r="24" spans="3:4" ht="12.75">
      <c r="C24" s="7"/>
      <c r="D24" s="83" t="s">
        <v>134</v>
      </c>
    </row>
    <row r="26" spans="3:4" ht="12.75">
      <c r="C26" s="7" t="s">
        <v>99</v>
      </c>
      <c r="D26" s="7" t="s">
        <v>135</v>
      </c>
    </row>
    <row r="27" spans="3:4" ht="12.75">
      <c r="C27" s="7" t="s">
        <v>98</v>
      </c>
      <c r="D27" s="83" t="s">
        <v>136</v>
      </c>
    </row>
    <row r="28" spans="3:4" ht="12.75">
      <c r="C28" s="7"/>
      <c r="D28" s="83" t="s">
        <v>137</v>
      </c>
    </row>
    <row r="29" spans="3:4" ht="12.75">
      <c r="C29" s="81"/>
      <c r="D29" s="84" t="s">
        <v>138</v>
      </c>
    </row>
    <row r="31" spans="3:4" ht="12.75">
      <c r="C31" s="7" t="s">
        <v>100</v>
      </c>
      <c r="D31" s="7" t="s">
        <v>139</v>
      </c>
    </row>
    <row r="32" ht="12.75">
      <c r="D32" s="82" t="s">
        <v>140</v>
      </c>
    </row>
    <row r="33" spans="3:4" ht="12.75">
      <c r="C33" s="7"/>
      <c r="D33" s="83" t="s">
        <v>141</v>
      </c>
    </row>
    <row r="34" spans="3:4" ht="12.75">
      <c r="C34" s="90"/>
      <c r="D34" s="83" t="s">
        <v>137</v>
      </c>
    </row>
    <row r="35" spans="3:4" ht="12.75">
      <c r="C35" s="90"/>
      <c r="D35" s="84" t="s">
        <v>138</v>
      </c>
    </row>
    <row r="37" spans="3:4" ht="25.5">
      <c r="C37" s="85" t="s">
        <v>102</v>
      </c>
      <c r="D37" s="83" t="s">
        <v>142</v>
      </c>
    </row>
    <row r="38" spans="3:4" ht="12.75">
      <c r="C38" s="7"/>
      <c r="D38" s="83" t="s">
        <v>143</v>
      </c>
    </row>
    <row r="39" ht="12.75">
      <c r="C39" s="7"/>
    </row>
    <row r="40" ht="12.75">
      <c r="C40" s="7" t="s">
        <v>144</v>
      </c>
    </row>
    <row r="41" ht="12.75">
      <c r="C41" s="7" t="s">
        <v>145</v>
      </c>
    </row>
    <row r="42" spans="3:4" ht="12.75">
      <c r="C42" s="114" t="s">
        <v>149</v>
      </c>
      <c r="D42" s="114"/>
    </row>
    <row r="43" ht="12.75">
      <c r="C43" s="7"/>
    </row>
    <row r="44" ht="12.75">
      <c r="C44" s="7" t="s">
        <v>146</v>
      </c>
    </row>
    <row r="45" ht="12.75">
      <c r="C45" s="7" t="s">
        <v>147</v>
      </c>
    </row>
    <row r="46" spans="3:4" ht="12.75">
      <c r="C46" s="114" t="s">
        <v>185</v>
      </c>
      <c r="D46" s="114"/>
    </row>
    <row r="48" ht="12.75">
      <c r="B48" s="5" t="s">
        <v>148</v>
      </c>
    </row>
    <row r="50" spans="2:3" ht="12.75">
      <c r="B50" s="111" t="s">
        <v>186</v>
      </c>
      <c r="C50" s="111"/>
    </row>
    <row r="54" ht="12.75">
      <c r="B54" s="6"/>
    </row>
  </sheetData>
  <sheetProtection sheet="1" objects="1" scenarios="1" selectLockedCells="1"/>
  <mergeCells count="5">
    <mergeCell ref="C42:D42"/>
    <mergeCell ref="B15:D15"/>
    <mergeCell ref="B11:D11"/>
    <mergeCell ref="C7:D7"/>
    <mergeCell ref="C46:D46"/>
  </mergeCells>
  <hyperlinks>
    <hyperlink ref="C42" r:id="rId1" display="contests@batc.tv"/>
    <hyperlink ref="B15" r:id="rId2" display="http://k7fry.com/grid/"/>
    <hyperlink ref="C46" r:id="rId3" display="atv@iaru-r1.org"/>
    <hyperlink ref="B11:D11" r:id="rId4" display="https://www.iaru-r1.org/wp-content/uploads/2019/08/ATV-Contest-rules.pdf"/>
  </hyperlinks>
  <printOptions/>
  <pageMargins left="0.59" right="0.58" top="0.9840277777777778" bottom="0.9840277777777778" header="0.5118055555555556" footer="0.5118055555555556"/>
  <pageSetup fitToHeight="1" fitToWidth="1" horizontalDpi="300" verticalDpi="300" orientation="portrait" scale="87" r:id="rId5"/>
</worksheet>
</file>

<file path=xl/worksheets/sheet10.xml><?xml version="1.0" encoding="utf-8"?>
<worksheet xmlns="http://schemas.openxmlformats.org/spreadsheetml/2006/main" xmlns:r="http://schemas.openxmlformats.org/officeDocument/2006/relationships">
  <sheetPr codeName="Blad5">
    <pageSetUpPr fitToPage="1"/>
  </sheetPr>
  <dimension ref="A1:BE62"/>
  <sheetViews>
    <sheetView zoomScale="75" zoomScaleNormal="75" zoomScalePageLayoutView="0" workbookViewId="0" topLeftCell="A1">
      <pane ySplit="11" topLeftCell="A12" activePane="bottomLeft" state="frozen"/>
      <selection pane="topLeft" activeCell="A1" sqref="A1"/>
      <selection pane="bottomLeft" activeCell="A12" sqref="A12"/>
    </sheetView>
  </sheetViews>
  <sheetFormatPr defaultColWidth="9.140625" defaultRowHeight="12.75"/>
  <cols>
    <col min="1" max="1" width="10.421875" style="1" customWidth="1"/>
    <col min="2" max="2" width="7.8515625" style="1" customWidth="1"/>
    <col min="3" max="3" width="14.57421875" style="1" customWidth="1"/>
    <col min="4" max="4" width="2.57421875" style="1" customWidth="1"/>
    <col min="5" max="5" width="3.8515625" style="1" customWidth="1"/>
    <col min="6" max="6" width="9.140625" style="1" customWidth="1"/>
    <col min="7" max="7" width="2.57421875" style="1" customWidth="1"/>
    <col min="8" max="8" width="3.8515625" style="1" customWidth="1"/>
    <col min="9" max="9" width="9.140625" style="1" customWidth="1"/>
    <col min="10" max="10" width="11.57421875" style="1" customWidth="1"/>
    <col min="11" max="11" width="16.421875" style="55" customWidth="1"/>
    <col min="12" max="12" width="20.7109375" style="1" customWidth="1"/>
    <col min="13" max="13" width="19.28125" style="1" bestFit="1" customWidth="1"/>
    <col min="14" max="14" width="12.8515625" style="1" customWidth="1"/>
    <col min="15" max="15" width="9.57421875" style="1" bestFit="1" customWidth="1"/>
    <col min="16" max="16" width="15.00390625" style="1" bestFit="1" customWidth="1"/>
    <col min="17" max="56" width="13.140625" style="1" hidden="1" customWidth="1"/>
    <col min="57" max="57" width="14.140625" style="1" hidden="1" customWidth="1"/>
    <col min="58" max="58" width="14.140625" style="1" customWidth="1"/>
    <col min="59" max="16384" width="9.140625" style="1" customWidth="1"/>
  </cols>
  <sheetData>
    <row r="1" spans="1:16" ht="26.25">
      <c r="A1" s="129" t="s">
        <v>112</v>
      </c>
      <c r="B1" s="130"/>
      <c r="C1" s="130"/>
      <c r="D1" s="130"/>
      <c r="E1" s="130"/>
      <c r="F1" s="130"/>
      <c r="G1" s="130"/>
      <c r="H1" s="130"/>
      <c r="I1" s="130"/>
      <c r="J1" s="130"/>
      <c r="K1" s="130"/>
      <c r="L1" s="130"/>
      <c r="M1" s="130"/>
      <c r="N1" s="130"/>
      <c r="O1" s="130"/>
      <c r="P1" s="131"/>
    </row>
    <row r="2" spans="1:16" ht="6" customHeight="1">
      <c r="A2" s="2"/>
      <c r="B2" s="2"/>
      <c r="C2" s="2"/>
      <c r="D2" s="2"/>
      <c r="E2" s="2"/>
      <c r="F2" s="2"/>
      <c r="G2" s="2"/>
      <c r="H2" s="2"/>
      <c r="I2" s="2"/>
      <c r="J2" s="2"/>
      <c r="K2" s="8"/>
      <c r="L2" s="2"/>
      <c r="M2" s="2"/>
      <c r="N2" s="2"/>
      <c r="O2" s="2"/>
      <c r="P2" s="9"/>
    </row>
    <row r="3" spans="1:16" ht="6" customHeight="1">
      <c r="A3" s="2"/>
      <c r="B3" s="2"/>
      <c r="C3" s="2"/>
      <c r="D3" s="2"/>
      <c r="E3" s="2"/>
      <c r="F3" s="2"/>
      <c r="G3" s="2"/>
      <c r="H3" s="2"/>
      <c r="I3" s="2"/>
      <c r="J3" s="2"/>
      <c r="K3" s="8"/>
      <c r="L3" s="2"/>
      <c r="M3" s="2"/>
      <c r="N3" s="2"/>
      <c r="O3" s="2"/>
      <c r="P3" s="9"/>
    </row>
    <row r="4" spans="1:26" ht="23.25">
      <c r="A4" s="10"/>
      <c r="B4" s="2"/>
      <c r="C4" s="2"/>
      <c r="D4" s="2"/>
      <c r="E4" s="11"/>
      <c r="F4" s="11"/>
      <c r="G4" s="139"/>
      <c r="H4" s="139"/>
      <c r="I4" s="139"/>
      <c r="J4" s="11"/>
      <c r="K4" s="12"/>
      <c r="L4" s="20" t="s">
        <v>104</v>
      </c>
      <c r="M4" s="13">
        <v>0.6</v>
      </c>
      <c r="N4" s="88" t="s">
        <v>77</v>
      </c>
      <c r="O4" s="2"/>
      <c r="P4" s="2"/>
      <c r="Y4" s="1" t="s">
        <v>38</v>
      </c>
      <c r="Z4" s="1">
        <f>180/PI()</f>
        <v>57.29577951308232</v>
      </c>
    </row>
    <row r="5" spans="1:16" ht="6" customHeight="1">
      <c r="A5" s="14"/>
      <c r="B5" s="2"/>
      <c r="C5" s="2"/>
      <c r="D5" s="2"/>
      <c r="E5" s="2"/>
      <c r="F5" s="2"/>
      <c r="G5" s="2"/>
      <c r="H5" s="2"/>
      <c r="I5" s="2"/>
      <c r="J5" s="2"/>
      <c r="K5" s="15"/>
      <c r="L5" s="89"/>
      <c r="M5" s="9"/>
      <c r="N5" s="2"/>
      <c r="O5" s="2"/>
      <c r="P5" s="9"/>
    </row>
    <row r="6" spans="1:24" ht="18.75" customHeight="1">
      <c r="A6" s="3" t="s">
        <v>164</v>
      </c>
      <c r="B6" s="2"/>
      <c r="C6" s="132" t="str">
        <f>IF(Summary!B3="","",Summary!B3)</f>
        <v>14/15 June 2020</v>
      </c>
      <c r="D6" s="133"/>
      <c r="E6" s="133"/>
      <c r="F6" s="133"/>
      <c r="G6" s="133"/>
      <c r="H6" s="134"/>
      <c r="I6" s="16"/>
      <c r="J6" s="2"/>
      <c r="K6" s="17"/>
      <c r="L6" s="20" t="s">
        <v>105</v>
      </c>
      <c r="M6" s="18">
        <v>10</v>
      </c>
      <c r="N6" s="19"/>
      <c r="O6" s="86" t="s">
        <v>176</v>
      </c>
      <c r="P6" s="68">
        <f>SUM(N12:N61)</f>
        <v>0</v>
      </c>
      <c r="Q6" s="50" t="b">
        <f>IF(M4=70,"1",IF(M4=24,"2",IF(M4=23,"2",IF(M4=13,"5"))))</f>
        <v>0</v>
      </c>
      <c r="R6" s="1" t="b">
        <f>IF(M4=9,"5",IF(M4=6,"5",IF(M4=3,"5",IF(M4=1.3,"5"))))</f>
        <v>0</v>
      </c>
      <c r="S6" s="1" t="str">
        <f>IF(M4=1.2,"5",IF(M4=0.6,"5",IF(M4=0.7,"5")))</f>
        <v>5</v>
      </c>
      <c r="T6" s="29" t="s">
        <v>20</v>
      </c>
      <c r="X6" s="29" t="s">
        <v>21</v>
      </c>
    </row>
    <row r="7" spans="1:23" ht="5.25" customHeight="1">
      <c r="A7" s="3"/>
      <c r="B7" s="2"/>
      <c r="C7" s="9"/>
      <c r="D7" s="9"/>
      <c r="E7" s="9"/>
      <c r="F7" s="9"/>
      <c r="G7" s="9"/>
      <c r="H7" s="9"/>
      <c r="I7" s="9"/>
      <c r="J7" s="2"/>
      <c r="K7" s="20"/>
      <c r="L7" s="20"/>
      <c r="M7" s="9"/>
      <c r="N7" s="21"/>
      <c r="O7" s="2"/>
      <c r="P7" s="9"/>
      <c r="Q7" s="29"/>
      <c r="R7" s="29"/>
      <c r="S7" s="29"/>
      <c r="U7" s="29"/>
      <c r="V7" s="29"/>
      <c r="W7" s="29"/>
    </row>
    <row r="8" spans="1:24" ht="20.25">
      <c r="A8" s="3" t="s">
        <v>108</v>
      </c>
      <c r="B8" s="2"/>
      <c r="C8" s="135">
        <f>Summary!B25</f>
        <v>0</v>
      </c>
      <c r="D8" s="136"/>
      <c r="E8" s="9"/>
      <c r="F8" s="2"/>
      <c r="G8" s="9"/>
      <c r="H8" s="9"/>
      <c r="I8" s="88" t="s">
        <v>78</v>
      </c>
      <c r="J8" s="137">
        <f>Summary!B5</f>
        <v>0</v>
      </c>
      <c r="K8" s="138"/>
      <c r="L8" s="20" t="s">
        <v>47</v>
      </c>
      <c r="M8" s="30">
        <f>Summary!B15</f>
        <v>0</v>
      </c>
      <c r="N8" s="21"/>
      <c r="O8" s="2"/>
      <c r="P8" s="9"/>
      <c r="T8" s="1">
        <v>0</v>
      </c>
      <c r="X8" s="1">
        <v>0</v>
      </c>
    </row>
    <row r="9" spans="1:16" ht="6" customHeight="1" thickBot="1">
      <c r="A9" s="3"/>
      <c r="B9" s="2"/>
      <c r="C9" s="9"/>
      <c r="D9" s="9"/>
      <c r="E9" s="9"/>
      <c r="F9" s="9"/>
      <c r="G9" s="16"/>
      <c r="H9" s="16"/>
      <c r="I9" s="9"/>
      <c r="J9" s="2"/>
      <c r="K9" s="20"/>
      <c r="L9" s="3"/>
      <c r="M9" s="9"/>
      <c r="N9" s="21"/>
      <c r="O9" s="2"/>
      <c r="P9" s="9"/>
    </row>
    <row r="10" spans="1:49" ht="16.5" customHeight="1">
      <c r="A10" s="22" t="s">
        <v>160</v>
      </c>
      <c r="B10" s="26" t="s">
        <v>165</v>
      </c>
      <c r="C10" s="80" t="s">
        <v>97</v>
      </c>
      <c r="D10" s="73" t="s">
        <v>166</v>
      </c>
      <c r="E10" s="74"/>
      <c r="F10" s="76"/>
      <c r="G10" s="73" t="s">
        <v>166</v>
      </c>
      <c r="H10" s="74"/>
      <c r="I10" s="75"/>
      <c r="J10" s="77" t="s">
        <v>106</v>
      </c>
      <c r="K10" s="25" t="s">
        <v>39</v>
      </c>
      <c r="L10" s="26" t="s">
        <v>167</v>
      </c>
      <c r="M10" s="51" t="s">
        <v>168</v>
      </c>
      <c r="N10" s="26" t="s">
        <v>169</v>
      </c>
      <c r="O10" s="26" t="s">
        <v>170</v>
      </c>
      <c r="P10" s="52" t="s">
        <v>170</v>
      </c>
      <c r="Y10" s="1" t="s">
        <v>33</v>
      </c>
      <c r="Z10" s="1" t="s">
        <v>34</v>
      </c>
      <c r="AA10" s="1" t="s">
        <v>35</v>
      </c>
      <c r="AC10" s="1" t="s">
        <v>36</v>
      </c>
      <c r="AN10" s="1" t="s">
        <v>34</v>
      </c>
      <c r="AO10" s="1" t="s">
        <v>33</v>
      </c>
      <c r="AP10" s="1" t="s">
        <v>35</v>
      </c>
      <c r="AR10" s="1" t="s">
        <v>36</v>
      </c>
      <c r="AW10" s="1" t="s">
        <v>40</v>
      </c>
    </row>
    <row r="11" spans="1:57" s="29" customFormat="1" ht="16.5" customHeight="1" thickBot="1">
      <c r="A11" s="23"/>
      <c r="B11" s="24" t="s">
        <v>41</v>
      </c>
      <c r="C11" s="70" t="s">
        <v>171</v>
      </c>
      <c r="D11" s="126" t="s">
        <v>172</v>
      </c>
      <c r="E11" s="127"/>
      <c r="F11" s="127"/>
      <c r="G11" s="126" t="s">
        <v>173</v>
      </c>
      <c r="H11" s="127"/>
      <c r="I11" s="128"/>
      <c r="J11" s="78" t="s">
        <v>172</v>
      </c>
      <c r="K11" s="27"/>
      <c r="L11" s="24"/>
      <c r="M11" s="23" t="s">
        <v>95</v>
      </c>
      <c r="N11" s="28"/>
      <c r="O11" s="24" t="s">
        <v>174</v>
      </c>
      <c r="P11" s="53" t="s">
        <v>175</v>
      </c>
      <c r="T11" s="29" t="s">
        <v>20</v>
      </c>
      <c r="X11" s="29" t="s">
        <v>21</v>
      </c>
      <c r="Y11" s="29" t="s">
        <v>22</v>
      </c>
      <c r="Z11" s="29" t="s">
        <v>23</v>
      </c>
      <c r="AA11" s="29" t="s">
        <v>24</v>
      </c>
      <c r="AB11" s="29" t="s">
        <v>25</v>
      </c>
      <c r="AC11" s="29" t="s">
        <v>26</v>
      </c>
      <c r="AD11" s="29" t="s">
        <v>27</v>
      </c>
      <c r="AE11" s="29" t="s">
        <v>28</v>
      </c>
      <c r="AF11" s="29" t="s">
        <v>29</v>
      </c>
      <c r="AG11" s="29" t="s">
        <v>30</v>
      </c>
      <c r="AH11" s="29" t="s">
        <v>37</v>
      </c>
      <c r="AJ11" s="29" t="s">
        <v>31</v>
      </c>
      <c r="AK11" s="29" t="s">
        <v>32</v>
      </c>
      <c r="AN11" s="29" t="s">
        <v>22</v>
      </c>
      <c r="AO11" s="29" t="s">
        <v>23</v>
      </c>
      <c r="AP11" s="29" t="s">
        <v>24</v>
      </c>
      <c r="AQ11" s="29" t="s">
        <v>25</v>
      </c>
      <c r="AR11" s="29" t="s">
        <v>26</v>
      </c>
      <c r="AS11" s="29" t="s">
        <v>27</v>
      </c>
      <c r="AT11" s="29" t="s">
        <v>28</v>
      </c>
      <c r="AU11" s="29" t="s">
        <v>29</v>
      </c>
      <c r="AV11" s="29" t="s">
        <v>30</v>
      </c>
      <c r="AW11" s="29" t="s">
        <v>37</v>
      </c>
      <c r="BA11" s="29" t="s">
        <v>64</v>
      </c>
      <c r="BB11" s="29" t="s">
        <v>65</v>
      </c>
      <c r="BC11" s="29" t="s">
        <v>66</v>
      </c>
      <c r="BD11" s="29" t="s">
        <v>120</v>
      </c>
      <c r="BE11" s="29" t="s">
        <v>119</v>
      </c>
    </row>
    <row r="12" spans="1:57" ht="17.25" customHeight="1">
      <c r="A12" s="58"/>
      <c r="B12" s="59"/>
      <c r="C12" s="60"/>
      <c r="D12" s="71" t="s">
        <v>177</v>
      </c>
      <c r="E12" s="72">
        <v>0</v>
      </c>
      <c r="F12" s="65"/>
      <c r="G12" s="71" t="s">
        <v>177</v>
      </c>
      <c r="H12" s="72">
        <v>0</v>
      </c>
      <c r="I12" s="31" t="s">
        <v>0</v>
      </c>
      <c r="J12" s="62"/>
      <c r="K12" s="95"/>
      <c r="L12" s="66"/>
      <c r="M12" s="56">
        <f>IF(OR(E12&gt;1,H12&gt;1),AK12,0)</f>
        <v>0</v>
      </c>
      <c r="N12" s="57">
        <f>(IF(E12&gt;1,M12,0)*$M$6/2)+(IF(H12&gt;1,M12,0)*$M$6/2)</f>
        <v>0</v>
      </c>
      <c r="O12" s="79">
        <f aca="true" t="shared" si="0" ref="O12:O61">IF(K12&lt;&gt;0,AH12,"")</f>
      </c>
      <c r="P12" s="79">
        <f aca="true" t="shared" si="1" ref="P12:P61">IF(K12&lt;&gt;0,AW12,"")</f>
      </c>
      <c r="T12" s="1">
        <v>0</v>
      </c>
      <c r="X12" s="1">
        <v>0</v>
      </c>
      <c r="Y12" s="1">
        <f aca="true" t="shared" si="2" ref="Y12:Y61">$X$8/$Z$4</f>
        <v>0</v>
      </c>
      <c r="Z12" s="1">
        <f aca="true" t="shared" si="3" ref="Z12:Z61">X12/$Z$4</f>
        <v>0</v>
      </c>
      <c r="AA12" s="1">
        <f aca="true" t="shared" si="4" ref="AA12:AA61">(T12-$T$8)*2/$Z$4</f>
        <v>0</v>
      </c>
      <c r="AB12" s="1">
        <f aca="true" t="shared" si="5" ref="AB12:AB61">SIN(Y12)*SIN(Z12)+COS(Y12)*COS(Z12)*COS(AA12)</f>
        <v>1</v>
      </c>
      <c r="AC12" s="1">
        <f aca="true" t="shared" si="6" ref="AC12:AC61">ATAN(SQRT(1-AB12*AB12)/AB12)</f>
        <v>0</v>
      </c>
      <c r="AD12" s="1">
        <f aca="true" t="shared" si="7" ref="AD12:AD61">IF(AC12&lt;0,180/$Z$4+AC12,AC12)</f>
        <v>0</v>
      </c>
      <c r="AE12" s="1" t="b">
        <f aca="true" t="shared" si="8" ref="AE12:AE61">IF(Y12&lt;&gt;Z12,90*(1+ABS(Y12-Z12)/(Y12-Z12)))</f>
        <v>0</v>
      </c>
      <c r="AF12" s="1">
        <f aca="true" t="shared" si="9" ref="AF12:AF61">IF(AA12&lt;&gt;0,90+$Z$4*ATAN((SIN(Y12)*AB12-SIN(Z12))/(SIN(AA12)*COS(Y12)^2)),AE12*1)</f>
        <v>0</v>
      </c>
      <c r="AG12" s="1">
        <f aca="true" t="shared" si="10" ref="AG12:AG61">IF(SIN(AA12)&lt;0,AF12+180,AF12*1)</f>
        <v>0</v>
      </c>
      <c r="AH12" s="1">
        <f aca="true" t="shared" si="11" ref="AH12:AH61">INT(AG12)</f>
        <v>0</v>
      </c>
      <c r="AJ12" s="1">
        <f aca="true" t="shared" si="12" ref="AJ12:AJ61">6365.11*AD12</f>
        <v>0</v>
      </c>
      <c r="AK12" s="1">
        <f aca="true" t="shared" si="13" ref="AK12:AK61">IF(AJ12&lt;5,5,INT(AJ12+0.5))</f>
        <v>5</v>
      </c>
      <c r="AN12" s="1">
        <f aca="true" t="shared" si="14" ref="AN12:AN61">X12/$Z$4</f>
        <v>0</v>
      </c>
      <c r="AO12" s="1">
        <f aca="true" t="shared" si="15" ref="AO12:AO61">$X$8/$Z$4</f>
        <v>0</v>
      </c>
      <c r="AP12" s="1">
        <f aca="true" t="shared" si="16" ref="AP12:AP61">($T$8-T12)*2/$Z$4</f>
        <v>0</v>
      </c>
      <c r="AQ12" s="1">
        <f aca="true" t="shared" si="17" ref="AQ12:AQ61">SIN(AN12)*SIN(AO12)+COS(AN12)*COS(AO12)*COS(AP12)</f>
        <v>1</v>
      </c>
      <c r="AR12" s="1">
        <f aca="true" t="shared" si="18" ref="AR12:AR61">ATAN(SQRT(1-AQ12*AQ12)/AQ12)</f>
        <v>0</v>
      </c>
      <c r="AS12" s="1">
        <f aca="true" t="shared" si="19" ref="AS12:AS61">IF(AC12&lt;0,180/$Z$4+AC12,AC12)</f>
        <v>0</v>
      </c>
      <c r="AT12" s="1" t="b">
        <f aca="true" t="shared" si="20" ref="AT12:AT61">IF(AN12&lt;&gt;AO12,90*(1+ABS(AN12-AO12)/(AN12-AO12)))</f>
        <v>0</v>
      </c>
      <c r="AU12" s="1">
        <f aca="true" t="shared" si="21" ref="AU12:AU61">IF(AP12&lt;&gt;0,90+$Z$4*ATAN((SIN(AN12)*AQ12-SIN(AO12))/(SIN(AP12)*COS(AN12)^2)),AT12*1)</f>
        <v>0</v>
      </c>
      <c r="AV12" s="1">
        <f aca="true" t="shared" si="22" ref="AV12:AV61">IF(SIN(AP12)&lt;0,AU12+180,AU12*1)</f>
        <v>0</v>
      </c>
      <c r="AW12" s="1">
        <f aca="true" t="shared" si="23" ref="AW12:AW61">INT(AV12)</f>
        <v>0</v>
      </c>
      <c r="BA12" s="54">
        <f aca="true" t="shared" si="24" ref="BA12:BA61">M12</f>
        <v>0</v>
      </c>
      <c r="BB12" s="1">
        <f aca="true" t="shared" si="25" ref="BB12:BB61">C12</f>
        <v>0</v>
      </c>
      <c r="BC12" s="1">
        <f aca="true" t="shared" si="26" ref="BC12:BC61">K12</f>
        <v>0</v>
      </c>
      <c r="BD12" s="1">
        <v>0</v>
      </c>
      <c r="BE12" s="1">
        <v>0</v>
      </c>
    </row>
    <row r="13" spans="1:55" ht="16.5" customHeight="1">
      <c r="A13" s="58"/>
      <c r="B13" s="59"/>
      <c r="C13" s="60"/>
      <c r="D13" s="71" t="s">
        <v>177</v>
      </c>
      <c r="E13" s="72">
        <v>0</v>
      </c>
      <c r="F13" s="65"/>
      <c r="G13" s="71" t="s">
        <v>177</v>
      </c>
      <c r="H13" s="72">
        <v>0</v>
      </c>
      <c r="I13" s="31" t="s">
        <v>1</v>
      </c>
      <c r="J13" s="62"/>
      <c r="K13" s="95"/>
      <c r="L13" s="66"/>
      <c r="M13" s="56">
        <f aca="true" t="shared" si="27" ref="M13:M61">IF(OR(E13&gt;1,H13&gt;1),AK13,0)</f>
        <v>0</v>
      </c>
      <c r="N13" s="57">
        <f aca="true" t="shared" si="28" ref="N13:N61">(IF(E13&gt;1,M13,0)*$M$6/2)+(IF(H13&gt;1,M13,0)*$M$6/2)</f>
        <v>0</v>
      </c>
      <c r="O13" s="79">
        <f t="shared" si="0"/>
      </c>
      <c r="P13" s="79">
        <f t="shared" si="1"/>
      </c>
      <c r="T13" s="1">
        <v>0</v>
      </c>
      <c r="X13" s="1">
        <v>0</v>
      </c>
      <c r="Y13" s="1">
        <f t="shared" si="2"/>
        <v>0</v>
      </c>
      <c r="Z13" s="1">
        <f t="shared" si="3"/>
        <v>0</v>
      </c>
      <c r="AA13" s="1">
        <f t="shared" si="4"/>
        <v>0</v>
      </c>
      <c r="AB13" s="1">
        <f t="shared" si="5"/>
        <v>1</v>
      </c>
      <c r="AC13" s="1">
        <f t="shared" si="6"/>
        <v>0</v>
      </c>
      <c r="AD13" s="1">
        <f t="shared" si="7"/>
        <v>0</v>
      </c>
      <c r="AE13" s="1" t="b">
        <f t="shared" si="8"/>
        <v>0</v>
      </c>
      <c r="AF13" s="1">
        <f t="shared" si="9"/>
        <v>0</v>
      </c>
      <c r="AG13" s="1">
        <f t="shared" si="10"/>
        <v>0</v>
      </c>
      <c r="AH13" s="1">
        <f t="shared" si="11"/>
        <v>0</v>
      </c>
      <c r="AJ13" s="1">
        <f t="shared" si="12"/>
        <v>0</v>
      </c>
      <c r="AK13" s="1">
        <f t="shared" si="13"/>
        <v>5</v>
      </c>
      <c r="AN13" s="1">
        <f t="shared" si="14"/>
        <v>0</v>
      </c>
      <c r="AO13" s="1">
        <f t="shared" si="15"/>
        <v>0</v>
      </c>
      <c r="AP13" s="1">
        <f t="shared" si="16"/>
        <v>0</v>
      </c>
      <c r="AQ13" s="1">
        <f t="shared" si="17"/>
        <v>1</v>
      </c>
      <c r="AR13" s="1">
        <f t="shared" si="18"/>
        <v>0</v>
      </c>
      <c r="AS13" s="1">
        <f t="shared" si="19"/>
        <v>0</v>
      </c>
      <c r="AT13" s="1" t="b">
        <f t="shared" si="20"/>
        <v>0</v>
      </c>
      <c r="AU13" s="1">
        <f t="shared" si="21"/>
        <v>0</v>
      </c>
      <c r="AV13" s="1">
        <f t="shared" si="22"/>
        <v>0</v>
      </c>
      <c r="AW13" s="1">
        <f t="shared" si="23"/>
        <v>0</v>
      </c>
      <c r="BA13" s="54">
        <f t="shared" si="24"/>
        <v>0</v>
      </c>
      <c r="BB13" s="1">
        <f t="shared" si="25"/>
        <v>0</v>
      </c>
      <c r="BC13" s="1">
        <f t="shared" si="26"/>
        <v>0</v>
      </c>
    </row>
    <row r="14" spans="1:55" ht="16.5" customHeight="1">
      <c r="A14" s="58"/>
      <c r="B14" s="59"/>
      <c r="C14" s="60"/>
      <c r="D14" s="71" t="s">
        <v>177</v>
      </c>
      <c r="E14" s="72">
        <v>0</v>
      </c>
      <c r="F14" s="65"/>
      <c r="G14" s="71" t="s">
        <v>177</v>
      </c>
      <c r="H14" s="72">
        <v>0</v>
      </c>
      <c r="I14" s="31" t="s">
        <v>2</v>
      </c>
      <c r="J14" s="62"/>
      <c r="K14" s="95"/>
      <c r="L14" s="66"/>
      <c r="M14" s="56">
        <f t="shared" si="27"/>
        <v>0</v>
      </c>
      <c r="N14" s="57">
        <f t="shared" si="28"/>
        <v>0</v>
      </c>
      <c r="O14" s="79">
        <f t="shared" si="0"/>
      </c>
      <c r="P14" s="79">
        <f t="shared" si="1"/>
      </c>
      <c r="T14" s="1">
        <v>0</v>
      </c>
      <c r="X14" s="1">
        <v>0</v>
      </c>
      <c r="Y14" s="1">
        <f t="shared" si="2"/>
        <v>0</v>
      </c>
      <c r="Z14" s="1">
        <f t="shared" si="3"/>
        <v>0</v>
      </c>
      <c r="AA14" s="1">
        <f t="shared" si="4"/>
        <v>0</v>
      </c>
      <c r="AB14" s="1">
        <f t="shared" si="5"/>
        <v>1</v>
      </c>
      <c r="AC14" s="1">
        <f t="shared" si="6"/>
        <v>0</v>
      </c>
      <c r="AD14" s="1">
        <f t="shared" si="7"/>
        <v>0</v>
      </c>
      <c r="AE14" s="1" t="b">
        <f t="shared" si="8"/>
        <v>0</v>
      </c>
      <c r="AF14" s="1">
        <f t="shared" si="9"/>
        <v>0</v>
      </c>
      <c r="AG14" s="1">
        <f t="shared" si="10"/>
        <v>0</v>
      </c>
      <c r="AH14" s="1">
        <f t="shared" si="11"/>
        <v>0</v>
      </c>
      <c r="AJ14" s="1">
        <f t="shared" si="12"/>
        <v>0</v>
      </c>
      <c r="AK14" s="1">
        <f t="shared" si="13"/>
        <v>5</v>
      </c>
      <c r="AN14" s="1">
        <f t="shared" si="14"/>
        <v>0</v>
      </c>
      <c r="AO14" s="1">
        <f t="shared" si="15"/>
        <v>0</v>
      </c>
      <c r="AP14" s="1">
        <f t="shared" si="16"/>
        <v>0</v>
      </c>
      <c r="AQ14" s="1">
        <f t="shared" si="17"/>
        <v>1</v>
      </c>
      <c r="AR14" s="1">
        <f t="shared" si="18"/>
        <v>0</v>
      </c>
      <c r="AS14" s="1">
        <f t="shared" si="19"/>
        <v>0</v>
      </c>
      <c r="AT14" s="1" t="b">
        <f t="shared" si="20"/>
        <v>0</v>
      </c>
      <c r="AU14" s="1">
        <f t="shared" si="21"/>
        <v>0</v>
      </c>
      <c r="AV14" s="1">
        <f t="shared" si="22"/>
        <v>0</v>
      </c>
      <c r="AW14" s="1">
        <f t="shared" si="23"/>
        <v>0</v>
      </c>
      <c r="BA14" s="54">
        <f t="shared" si="24"/>
        <v>0</v>
      </c>
      <c r="BB14" s="1">
        <f t="shared" si="25"/>
        <v>0</v>
      </c>
      <c r="BC14" s="1">
        <f t="shared" si="26"/>
        <v>0</v>
      </c>
    </row>
    <row r="15" spans="1:55" ht="16.5" customHeight="1">
      <c r="A15" s="58"/>
      <c r="B15" s="59"/>
      <c r="C15" s="60"/>
      <c r="D15" s="71" t="s">
        <v>177</v>
      </c>
      <c r="E15" s="72">
        <v>0</v>
      </c>
      <c r="F15" s="65"/>
      <c r="G15" s="71" t="s">
        <v>177</v>
      </c>
      <c r="H15" s="72">
        <v>0</v>
      </c>
      <c r="I15" s="31" t="s">
        <v>3</v>
      </c>
      <c r="J15" s="62"/>
      <c r="K15" s="95"/>
      <c r="L15" s="66"/>
      <c r="M15" s="56">
        <f t="shared" si="27"/>
        <v>0</v>
      </c>
      <c r="N15" s="57">
        <f t="shared" si="28"/>
        <v>0</v>
      </c>
      <c r="O15" s="79">
        <f t="shared" si="0"/>
      </c>
      <c r="P15" s="79">
        <f t="shared" si="1"/>
      </c>
      <c r="T15" s="1">
        <v>0</v>
      </c>
      <c r="X15" s="1">
        <v>0</v>
      </c>
      <c r="Y15" s="1">
        <f t="shared" si="2"/>
        <v>0</v>
      </c>
      <c r="Z15" s="1">
        <f t="shared" si="3"/>
        <v>0</v>
      </c>
      <c r="AA15" s="1">
        <f t="shared" si="4"/>
        <v>0</v>
      </c>
      <c r="AB15" s="1">
        <f t="shared" si="5"/>
        <v>1</v>
      </c>
      <c r="AC15" s="1">
        <f t="shared" si="6"/>
        <v>0</v>
      </c>
      <c r="AD15" s="1">
        <f t="shared" si="7"/>
        <v>0</v>
      </c>
      <c r="AE15" s="1" t="b">
        <f t="shared" si="8"/>
        <v>0</v>
      </c>
      <c r="AF15" s="1">
        <f t="shared" si="9"/>
        <v>0</v>
      </c>
      <c r="AG15" s="1">
        <f t="shared" si="10"/>
        <v>0</v>
      </c>
      <c r="AH15" s="1">
        <f t="shared" si="11"/>
        <v>0</v>
      </c>
      <c r="AJ15" s="1">
        <f t="shared" si="12"/>
        <v>0</v>
      </c>
      <c r="AK15" s="1">
        <f t="shared" si="13"/>
        <v>5</v>
      </c>
      <c r="AN15" s="1">
        <f t="shared" si="14"/>
        <v>0</v>
      </c>
      <c r="AO15" s="1">
        <f t="shared" si="15"/>
        <v>0</v>
      </c>
      <c r="AP15" s="1">
        <f t="shared" si="16"/>
        <v>0</v>
      </c>
      <c r="AQ15" s="1">
        <f t="shared" si="17"/>
        <v>1</v>
      </c>
      <c r="AR15" s="1">
        <f t="shared" si="18"/>
        <v>0</v>
      </c>
      <c r="AS15" s="1">
        <f t="shared" si="19"/>
        <v>0</v>
      </c>
      <c r="AT15" s="1" t="b">
        <f t="shared" si="20"/>
        <v>0</v>
      </c>
      <c r="AU15" s="1">
        <f t="shared" si="21"/>
        <v>0</v>
      </c>
      <c r="AV15" s="1">
        <f t="shared" si="22"/>
        <v>0</v>
      </c>
      <c r="AW15" s="1">
        <f t="shared" si="23"/>
        <v>0</v>
      </c>
      <c r="BA15" s="54">
        <f t="shared" si="24"/>
        <v>0</v>
      </c>
      <c r="BB15" s="1">
        <f t="shared" si="25"/>
        <v>0</v>
      </c>
      <c r="BC15" s="1">
        <f t="shared" si="26"/>
        <v>0</v>
      </c>
    </row>
    <row r="16" spans="1:55" ht="16.5" customHeight="1">
      <c r="A16" s="58"/>
      <c r="B16" s="59"/>
      <c r="C16" s="60"/>
      <c r="D16" s="71" t="s">
        <v>177</v>
      </c>
      <c r="E16" s="72">
        <v>0</v>
      </c>
      <c r="F16" s="65"/>
      <c r="G16" s="71" t="s">
        <v>177</v>
      </c>
      <c r="H16" s="72">
        <v>0</v>
      </c>
      <c r="I16" s="31" t="s">
        <v>4</v>
      </c>
      <c r="J16" s="62"/>
      <c r="K16" s="95"/>
      <c r="L16" s="66"/>
      <c r="M16" s="56">
        <f t="shared" si="27"/>
        <v>0</v>
      </c>
      <c r="N16" s="57">
        <f t="shared" si="28"/>
        <v>0</v>
      </c>
      <c r="O16" s="79">
        <f t="shared" si="0"/>
      </c>
      <c r="P16" s="79">
        <f t="shared" si="1"/>
      </c>
      <c r="T16" s="1">
        <v>0</v>
      </c>
      <c r="X16" s="1">
        <v>0</v>
      </c>
      <c r="Y16" s="1">
        <f t="shared" si="2"/>
        <v>0</v>
      </c>
      <c r="Z16" s="1">
        <f t="shared" si="3"/>
        <v>0</v>
      </c>
      <c r="AA16" s="1">
        <f t="shared" si="4"/>
        <v>0</v>
      </c>
      <c r="AB16" s="1">
        <f t="shared" si="5"/>
        <v>1</v>
      </c>
      <c r="AC16" s="1">
        <f t="shared" si="6"/>
        <v>0</v>
      </c>
      <c r="AD16" s="1">
        <f t="shared" si="7"/>
        <v>0</v>
      </c>
      <c r="AE16" s="1" t="b">
        <f t="shared" si="8"/>
        <v>0</v>
      </c>
      <c r="AF16" s="1">
        <f t="shared" si="9"/>
        <v>0</v>
      </c>
      <c r="AG16" s="1">
        <f t="shared" si="10"/>
        <v>0</v>
      </c>
      <c r="AH16" s="1">
        <f t="shared" si="11"/>
        <v>0</v>
      </c>
      <c r="AJ16" s="1">
        <f t="shared" si="12"/>
        <v>0</v>
      </c>
      <c r="AK16" s="1">
        <f t="shared" si="13"/>
        <v>5</v>
      </c>
      <c r="AN16" s="1">
        <f t="shared" si="14"/>
        <v>0</v>
      </c>
      <c r="AO16" s="1">
        <f t="shared" si="15"/>
        <v>0</v>
      </c>
      <c r="AP16" s="1">
        <f t="shared" si="16"/>
        <v>0</v>
      </c>
      <c r="AQ16" s="1">
        <f t="shared" si="17"/>
        <v>1</v>
      </c>
      <c r="AR16" s="1">
        <f t="shared" si="18"/>
        <v>0</v>
      </c>
      <c r="AS16" s="1">
        <f t="shared" si="19"/>
        <v>0</v>
      </c>
      <c r="AT16" s="1" t="b">
        <f t="shared" si="20"/>
        <v>0</v>
      </c>
      <c r="AU16" s="1">
        <f t="shared" si="21"/>
        <v>0</v>
      </c>
      <c r="AV16" s="1">
        <f t="shared" si="22"/>
        <v>0</v>
      </c>
      <c r="AW16" s="1">
        <f t="shared" si="23"/>
        <v>0</v>
      </c>
      <c r="BA16" s="54">
        <f t="shared" si="24"/>
        <v>0</v>
      </c>
      <c r="BB16" s="1">
        <f t="shared" si="25"/>
        <v>0</v>
      </c>
      <c r="BC16" s="1">
        <f t="shared" si="26"/>
        <v>0</v>
      </c>
    </row>
    <row r="17" spans="1:55" ht="17.25" customHeight="1">
      <c r="A17" s="58"/>
      <c r="B17" s="59"/>
      <c r="C17" s="60"/>
      <c r="D17" s="71" t="s">
        <v>177</v>
      </c>
      <c r="E17" s="72">
        <v>0</v>
      </c>
      <c r="F17" s="65"/>
      <c r="G17" s="71" t="s">
        <v>177</v>
      </c>
      <c r="H17" s="72">
        <v>0</v>
      </c>
      <c r="I17" s="31" t="s">
        <v>5</v>
      </c>
      <c r="J17" s="62"/>
      <c r="K17" s="95"/>
      <c r="L17" s="66"/>
      <c r="M17" s="56">
        <f t="shared" si="27"/>
        <v>0</v>
      </c>
      <c r="N17" s="57">
        <f t="shared" si="28"/>
        <v>0</v>
      </c>
      <c r="O17" s="79">
        <f t="shared" si="0"/>
      </c>
      <c r="P17" s="79">
        <f t="shared" si="1"/>
      </c>
      <c r="T17" s="1">
        <v>0</v>
      </c>
      <c r="X17" s="1">
        <v>0</v>
      </c>
      <c r="Y17" s="1">
        <f t="shared" si="2"/>
        <v>0</v>
      </c>
      <c r="Z17" s="1">
        <f t="shared" si="3"/>
        <v>0</v>
      </c>
      <c r="AA17" s="1">
        <f t="shared" si="4"/>
        <v>0</v>
      </c>
      <c r="AB17" s="1">
        <f t="shared" si="5"/>
        <v>1</v>
      </c>
      <c r="AC17" s="1">
        <f t="shared" si="6"/>
        <v>0</v>
      </c>
      <c r="AD17" s="1">
        <f t="shared" si="7"/>
        <v>0</v>
      </c>
      <c r="AE17" s="1" t="b">
        <f t="shared" si="8"/>
        <v>0</v>
      </c>
      <c r="AF17" s="1">
        <f t="shared" si="9"/>
        <v>0</v>
      </c>
      <c r="AG17" s="1">
        <f t="shared" si="10"/>
        <v>0</v>
      </c>
      <c r="AH17" s="1">
        <f t="shared" si="11"/>
        <v>0</v>
      </c>
      <c r="AJ17" s="1">
        <f t="shared" si="12"/>
        <v>0</v>
      </c>
      <c r="AK17" s="1">
        <f t="shared" si="13"/>
        <v>5</v>
      </c>
      <c r="AN17" s="1">
        <f t="shared" si="14"/>
        <v>0</v>
      </c>
      <c r="AO17" s="1">
        <f t="shared" si="15"/>
        <v>0</v>
      </c>
      <c r="AP17" s="1">
        <f t="shared" si="16"/>
        <v>0</v>
      </c>
      <c r="AQ17" s="1">
        <f t="shared" si="17"/>
        <v>1</v>
      </c>
      <c r="AR17" s="1">
        <f t="shared" si="18"/>
        <v>0</v>
      </c>
      <c r="AS17" s="1">
        <f t="shared" si="19"/>
        <v>0</v>
      </c>
      <c r="AT17" s="1" t="b">
        <f t="shared" si="20"/>
        <v>0</v>
      </c>
      <c r="AU17" s="1">
        <f t="shared" si="21"/>
        <v>0</v>
      </c>
      <c r="AV17" s="1">
        <f t="shared" si="22"/>
        <v>0</v>
      </c>
      <c r="AW17" s="1">
        <f t="shared" si="23"/>
        <v>0</v>
      </c>
      <c r="BA17" s="54">
        <f t="shared" si="24"/>
        <v>0</v>
      </c>
      <c r="BB17" s="1">
        <f t="shared" si="25"/>
        <v>0</v>
      </c>
      <c r="BC17" s="1">
        <f t="shared" si="26"/>
        <v>0</v>
      </c>
    </row>
    <row r="18" spans="1:55" ht="16.5" customHeight="1">
      <c r="A18" s="58"/>
      <c r="B18" s="59"/>
      <c r="C18" s="60"/>
      <c r="D18" s="71" t="s">
        <v>177</v>
      </c>
      <c r="E18" s="72">
        <v>0</v>
      </c>
      <c r="F18" s="65"/>
      <c r="G18" s="71" t="s">
        <v>177</v>
      </c>
      <c r="H18" s="72">
        <v>0</v>
      </c>
      <c r="I18" s="31" t="s">
        <v>6</v>
      </c>
      <c r="J18" s="62"/>
      <c r="K18" s="95"/>
      <c r="L18" s="66"/>
      <c r="M18" s="56">
        <f t="shared" si="27"/>
        <v>0</v>
      </c>
      <c r="N18" s="57">
        <f t="shared" si="28"/>
        <v>0</v>
      </c>
      <c r="O18" s="79">
        <f t="shared" si="0"/>
      </c>
      <c r="P18" s="79">
        <f t="shared" si="1"/>
      </c>
      <c r="T18" s="1">
        <v>0</v>
      </c>
      <c r="X18" s="1">
        <v>0</v>
      </c>
      <c r="Y18" s="1">
        <f t="shared" si="2"/>
        <v>0</v>
      </c>
      <c r="Z18" s="1">
        <f t="shared" si="3"/>
        <v>0</v>
      </c>
      <c r="AA18" s="1">
        <f t="shared" si="4"/>
        <v>0</v>
      </c>
      <c r="AB18" s="1">
        <f t="shared" si="5"/>
        <v>1</v>
      </c>
      <c r="AC18" s="1">
        <f t="shared" si="6"/>
        <v>0</v>
      </c>
      <c r="AD18" s="1">
        <f t="shared" si="7"/>
        <v>0</v>
      </c>
      <c r="AE18" s="1" t="b">
        <f t="shared" si="8"/>
        <v>0</v>
      </c>
      <c r="AF18" s="1">
        <f t="shared" si="9"/>
        <v>0</v>
      </c>
      <c r="AG18" s="1">
        <f t="shared" si="10"/>
        <v>0</v>
      </c>
      <c r="AH18" s="1">
        <f t="shared" si="11"/>
        <v>0</v>
      </c>
      <c r="AJ18" s="1">
        <f t="shared" si="12"/>
        <v>0</v>
      </c>
      <c r="AK18" s="1">
        <f t="shared" si="13"/>
        <v>5</v>
      </c>
      <c r="AN18" s="1">
        <f t="shared" si="14"/>
        <v>0</v>
      </c>
      <c r="AO18" s="1">
        <f t="shared" si="15"/>
        <v>0</v>
      </c>
      <c r="AP18" s="1">
        <f t="shared" si="16"/>
        <v>0</v>
      </c>
      <c r="AQ18" s="1">
        <f t="shared" si="17"/>
        <v>1</v>
      </c>
      <c r="AR18" s="1">
        <f t="shared" si="18"/>
        <v>0</v>
      </c>
      <c r="AS18" s="1">
        <f t="shared" si="19"/>
        <v>0</v>
      </c>
      <c r="AT18" s="1" t="b">
        <f t="shared" si="20"/>
        <v>0</v>
      </c>
      <c r="AU18" s="1">
        <f t="shared" si="21"/>
        <v>0</v>
      </c>
      <c r="AV18" s="1">
        <f t="shared" si="22"/>
        <v>0</v>
      </c>
      <c r="AW18" s="1">
        <f t="shared" si="23"/>
        <v>0</v>
      </c>
      <c r="BA18" s="54">
        <f t="shared" si="24"/>
        <v>0</v>
      </c>
      <c r="BB18" s="1">
        <f t="shared" si="25"/>
        <v>0</v>
      </c>
      <c r="BC18" s="1">
        <f t="shared" si="26"/>
        <v>0</v>
      </c>
    </row>
    <row r="19" spans="1:55" ht="16.5" customHeight="1">
      <c r="A19" s="58"/>
      <c r="B19" s="59"/>
      <c r="C19" s="60"/>
      <c r="D19" s="71" t="s">
        <v>177</v>
      </c>
      <c r="E19" s="72">
        <v>0</v>
      </c>
      <c r="F19" s="65"/>
      <c r="G19" s="71" t="s">
        <v>177</v>
      </c>
      <c r="H19" s="72">
        <v>0</v>
      </c>
      <c r="I19" s="31" t="s">
        <v>7</v>
      </c>
      <c r="J19" s="62"/>
      <c r="K19" s="95"/>
      <c r="L19" s="66"/>
      <c r="M19" s="56">
        <f t="shared" si="27"/>
        <v>0</v>
      </c>
      <c r="N19" s="57">
        <f t="shared" si="28"/>
        <v>0</v>
      </c>
      <c r="O19" s="79">
        <f t="shared" si="0"/>
      </c>
      <c r="P19" s="79">
        <f t="shared" si="1"/>
      </c>
      <c r="T19" s="1">
        <v>0</v>
      </c>
      <c r="X19" s="1">
        <v>0</v>
      </c>
      <c r="Y19" s="1">
        <f t="shared" si="2"/>
        <v>0</v>
      </c>
      <c r="Z19" s="1">
        <f t="shared" si="3"/>
        <v>0</v>
      </c>
      <c r="AA19" s="1">
        <f t="shared" si="4"/>
        <v>0</v>
      </c>
      <c r="AB19" s="1">
        <f t="shared" si="5"/>
        <v>1</v>
      </c>
      <c r="AC19" s="1">
        <f t="shared" si="6"/>
        <v>0</v>
      </c>
      <c r="AD19" s="1">
        <f t="shared" si="7"/>
        <v>0</v>
      </c>
      <c r="AE19" s="1" t="b">
        <f t="shared" si="8"/>
        <v>0</v>
      </c>
      <c r="AF19" s="1">
        <f t="shared" si="9"/>
        <v>0</v>
      </c>
      <c r="AG19" s="1">
        <f t="shared" si="10"/>
        <v>0</v>
      </c>
      <c r="AH19" s="1">
        <f t="shared" si="11"/>
        <v>0</v>
      </c>
      <c r="AJ19" s="1">
        <f t="shared" si="12"/>
        <v>0</v>
      </c>
      <c r="AK19" s="1">
        <f t="shared" si="13"/>
        <v>5</v>
      </c>
      <c r="AN19" s="1">
        <f t="shared" si="14"/>
        <v>0</v>
      </c>
      <c r="AO19" s="1">
        <f t="shared" si="15"/>
        <v>0</v>
      </c>
      <c r="AP19" s="1">
        <f t="shared" si="16"/>
        <v>0</v>
      </c>
      <c r="AQ19" s="1">
        <f t="shared" si="17"/>
        <v>1</v>
      </c>
      <c r="AR19" s="1">
        <f t="shared" si="18"/>
        <v>0</v>
      </c>
      <c r="AS19" s="1">
        <f t="shared" si="19"/>
        <v>0</v>
      </c>
      <c r="AT19" s="1" t="b">
        <f t="shared" si="20"/>
        <v>0</v>
      </c>
      <c r="AU19" s="1">
        <f t="shared" si="21"/>
        <v>0</v>
      </c>
      <c r="AV19" s="1">
        <f t="shared" si="22"/>
        <v>0</v>
      </c>
      <c r="AW19" s="1">
        <f t="shared" si="23"/>
        <v>0</v>
      </c>
      <c r="BA19" s="54">
        <f t="shared" si="24"/>
        <v>0</v>
      </c>
      <c r="BB19" s="1">
        <f t="shared" si="25"/>
        <v>0</v>
      </c>
      <c r="BC19" s="1">
        <f t="shared" si="26"/>
        <v>0</v>
      </c>
    </row>
    <row r="20" spans="1:55" ht="16.5" customHeight="1">
      <c r="A20" s="58"/>
      <c r="B20" s="59"/>
      <c r="C20" s="60"/>
      <c r="D20" s="71" t="s">
        <v>177</v>
      </c>
      <c r="E20" s="72">
        <v>0</v>
      </c>
      <c r="F20" s="65"/>
      <c r="G20" s="71" t="s">
        <v>177</v>
      </c>
      <c r="H20" s="72">
        <v>0</v>
      </c>
      <c r="I20" s="31" t="s">
        <v>8</v>
      </c>
      <c r="J20" s="62"/>
      <c r="K20" s="95"/>
      <c r="L20" s="66"/>
      <c r="M20" s="56">
        <f t="shared" si="27"/>
        <v>0</v>
      </c>
      <c r="N20" s="57">
        <f t="shared" si="28"/>
        <v>0</v>
      </c>
      <c r="O20" s="79">
        <f t="shared" si="0"/>
      </c>
      <c r="P20" s="79">
        <f t="shared" si="1"/>
      </c>
      <c r="T20" s="1">
        <v>0</v>
      </c>
      <c r="X20" s="1">
        <v>0</v>
      </c>
      <c r="Y20" s="1">
        <f t="shared" si="2"/>
        <v>0</v>
      </c>
      <c r="Z20" s="1">
        <f t="shared" si="3"/>
        <v>0</v>
      </c>
      <c r="AA20" s="1">
        <f t="shared" si="4"/>
        <v>0</v>
      </c>
      <c r="AB20" s="1">
        <f t="shared" si="5"/>
        <v>1</v>
      </c>
      <c r="AC20" s="1">
        <f t="shared" si="6"/>
        <v>0</v>
      </c>
      <c r="AD20" s="1">
        <f t="shared" si="7"/>
        <v>0</v>
      </c>
      <c r="AE20" s="1" t="b">
        <f t="shared" si="8"/>
        <v>0</v>
      </c>
      <c r="AF20" s="1">
        <f t="shared" si="9"/>
        <v>0</v>
      </c>
      <c r="AG20" s="1">
        <f t="shared" si="10"/>
        <v>0</v>
      </c>
      <c r="AH20" s="1">
        <f t="shared" si="11"/>
        <v>0</v>
      </c>
      <c r="AJ20" s="1">
        <f t="shared" si="12"/>
        <v>0</v>
      </c>
      <c r="AK20" s="1">
        <f t="shared" si="13"/>
        <v>5</v>
      </c>
      <c r="AN20" s="1">
        <f t="shared" si="14"/>
        <v>0</v>
      </c>
      <c r="AO20" s="1">
        <f t="shared" si="15"/>
        <v>0</v>
      </c>
      <c r="AP20" s="1">
        <f t="shared" si="16"/>
        <v>0</v>
      </c>
      <c r="AQ20" s="1">
        <f t="shared" si="17"/>
        <v>1</v>
      </c>
      <c r="AR20" s="1">
        <f t="shared" si="18"/>
        <v>0</v>
      </c>
      <c r="AS20" s="1">
        <f t="shared" si="19"/>
        <v>0</v>
      </c>
      <c r="AT20" s="1" t="b">
        <f t="shared" si="20"/>
        <v>0</v>
      </c>
      <c r="AU20" s="1">
        <f t="shared" si="21"/>
        <v>0</v>
      </c>
      <c r="AV20" s="1">
        <f t="shared" si="22"/>
        <v>0</v>
      </c>
      <c r="AW20" s="1">
        <f t="shared" si="23"/>
        <v>0</v>
      </c>
      <c r="BA20" s="54">
        <f t="shared" si="24"/>
        <v>0</v>
      </c>
      <c r="BB20" s="1">
        <f t="shared" si="25"/>
        <v>0</v>
      </c>
      <c r="BC20" s="1">
        <f t="shared" si="26"/>
        <v>0</v>
      </c>
    </row>
    <row r="21" spans="1:55" ht="16.5" customHeight="1">
      <c r="A21" s="58"/>
      <c r="B21" s="59"/>
      <c r="C21" s="60"/>
      <c r="D21" s="71" t="s">
        <v>177</v>
      </c>
      <c r="E21" s="72">
        <v>0</v>
      </c>
      <c r="F21" s="65"/>
      <c r="G21" s="71" t="s">
        <v>177</v>
      </c>
      <c r="H21" s="72">
        <v>0</v>
      </c>
      <c r="I21" s="31" t="s">
        <v>9</v>
      </c>
      <c r="J21" s="62"/>
      <c r="K21" s="95"/>
      <c r="L21" s="66"/>
      <c r="M21" s="56">
        <f t="shared" si="27"/>
        <v>0</v>
      </c>
      <c r="N21" s="57">
        <f t="shared" si="28"/>
        <v>0</v>
      </c>
      <c r="O21" s="79">
        <f t="shared" si="0"/>
      </c>
      <c r="P21" s="79">
        <f t="shared" si="1"/>
      </c>
      <c r="T21" s="1">
        <v>0</v>
      </c>
      <c r="X21" s="1">
        <v>0</v>
      </c>
      <c r="Y21" s="1">
        <f t="shared" si="2"/>
        <v>0</v>
      </c>
      <c r="Z21" s="1">
        <f t="shared" si="3"/>
        <v>0</v>
      </c>
      <c r="AA21" s="1">
        <f t="shared" si="4"/>
        <v>0</v>
      </c>
      <c r="AB21" s="1">
        <f t="shared" si="5"/>
        <v>1</v>
      </c>
      <c r="AC21" s="1">
        <f t="shared" si="6"/>
        <v>0</v>
      </c>
      <c r="AD21" s="1">
        <f t="shared" si="7"/>
        <v>0</v>
      </c>
      <c r="AE21" s="1" t="b">
        <f t="shared" si="8"/>
        <v>0</v>
      </c>
      <c r="AF21" s="1">
        <f t="shared" si="9"/>
        <v>0</v>
      </c>
      <c r="AG21" s="1">
        <f t="shared" si="10"/>
        <v>0</v>
      </c>
      <c r="AH21" s="1">
        <f t="shared" si="11"/>
        <v>0</v>
      </c>
      <c r="AJ21" s="1">
        <f t="shared" si="12"/>
        <v>0</v>
      </c>
      <c r="AK21" s="1">
        <f t="shared" si="13"/>
        <v>5</v>
      </c>
      <c r="AN21" s="1">
        <f t="shared" si="14"/>
        <v>0</v>
      </c>
      <c r="AO21" s="1">
        <f t="shared" si="15"/>
        <v>0</v>
      </c>
      <c r="AP21" s="1">
        <f t="shared" si="16"/>
        <v>0</v>
      </c>
      <c r="AQ21" s="1">
        <f t="shared" si="17"/>
        <v>1</v>
      </c>
      <c r="AR21" s="1">
        <f t="shared" si="18"/>
        <v>0</v>
      </c>
      <c r="AS21" s="1">
        <f t="shared" si="19"/>
        <v>0</v>
      </c>
      <c r="AT21" s="1" t="b">
        <f t="shared" si="20"/>
        <v>0</v>
      </c>
      <c r="AU21" s="1">
        <f t="shared" si="21"/>
        <v>0</v>
      </c>
      <c r="AV21" s="1">
        <f t="shared" si="22"/>
        <v>0</v>
      </c>
      <c r="AW21" s="1">
        <f t="shared" si="23"/>
        <v>0</v>
      </c>
      <c r="BA21" s="54">
        <f t="shared" si="24"/>
        <v>0</v>
      </c>
      <c r="BB21" s="1">
        <f t="shared" si="25"/>
        <v>0</v>
      </c>
      <c r="BC21" s="1">
        <f t="shared" si="26"/>
        <v>0</v>
      </c>
    </row>
    <row r="22" spans="1:55" ht="17.25" customHeight="1">
      <c r="A22" s="58"/>
      <c r="B22" s="59"/>
      <c r="C22" s="60"/>
      <c r="D22" s="71" t="s">
        <v>177</v>
      </c>
      <c r="E22" s="72">
        <v>0</v>
      </c>
      <c r="F22" s="65"/>
      <c r="G22" s="71" t="s">
        <v>177</v>
      </c>
      <c r="H22" s="72">
        <v>0</v>
      </c>
      <c r="I22" s="31" t="s">
        <v>10</v>
      </c>
      <c r="J22" s="62"/>
      <c r="K22" s="95"/>
      <c r="L22" s="66"/>
      <c r="M22" s="56">
        <f t="shared" si="27"/>
        <v>0</v>
      </c>
      <c r="N22" s="57">
        <f t="shared" si="28"/>
        <v>0</v>
      </c>
      <c r="O22" s="79">
        <f t="shared" si="0"/>
      </c>
      <c r="P22" s="79">
        <f t="shared" si="1"/>
      </c>
      <c r="T22" s="1">
        <v>0</v>
      </c>
      <c r="X22" s="1">
        <v>0</v>
      </c>
      <c r="Y22" s="1">
        <f t="shared" si="2"/>
        <v>0</v>
      </c>
      <c r="Z22" s="1">
        <f t="shared" si="3"/>
        <v>0</v>
      </c>
      <c r="AA22" s="1">
        <f t="shared" si="4"/>
        <v>0</v>
      </c>
      <c r="AB22" s="1">
        <f t="shared" si="5"/>
        <v>1</v>
      </c>
      <c r="AC22" s="1">
        <f t="shared" si="6"/>
        <v>0</v>
      </c>
      <c r="AD22" s="1">
        <f t="shared" si="7"/>
        <v>0</v>
      </c>
      <c r="AE22" s="1" t="b">
        <f t="shared" si="8"/>
        <v>0</v>
      </c>
      <c r="AF22" s="1">
        <f t="shared" si="9"/>
        <v>0</v>
      </c>
      <c r="AG22" s="1">
        <f t="shared" si="10"/>
        <v>0</v>
      </c>
      <c r="AH22" s="1">
        <f t="shared" si="11"/>
        <v>0</v>
      </c>
      <c r="AJ22" s="1">
        <f t="shared" si="12"/>
        <v>0</v>
      </c>
      <c r="AK22" s="1">
        <f t="shared" si="13"/>
        <v>5</v>
      </c>
      <c r="AN22" s="1">
        <f t="shared" si="14"/>
        <v>0</v>
      </c>
      <c r="AO22" s="1">
        <f t="shared" si="15"/>
        <v>0</v>
      </c>
      <c r="AP22" s="1">
        <f t="shared" si="16"/>
        <v>0</v>
      </c>
      <c r="AQ22" s="1">
        <f t="shared" si="17"/>
        <v>1</v>
      </c>
      <c r="AR22" s="1">
        <f t="shared" si="18"/>
        <v>0</v>
      </c>
      <c r="AS22" s="1">
        <f t="shared" si="19"/>
        <v>0</v>
      </c>
      <c r="AT22" s="1" t="b">
        <f t="shared" si="20"/>
        <v>0</v>
      </c>
      <c r="AU22" s="1">
        <f t="shared" si="21"/>
        <v>0</v>
      </c>
      <c r="AV22" s="1">
        <f t="shared" si="22"/>
        <v>0</v>
      </c>
      <c r="AW22" s="1">
        <f t="shared" si="23"/>
        <v>0</v>
      </c>
      <c r="BA22" s="54">
        <f t="shared" si="24"/>
        <v>0</v>
      </c>
      <c r="BB22" s="1">
        <f t="shared" si="25"/>
        <v>0</v>
      </c>
      <c r="BC22" s="1">
        <f t="shared" si="26"/>
        <v>0</v>
      </c>
    </row>
    <row r="23" spans="1:55" ht="17.25" customHeight="1">
      <c r="A23" s="58"/>
      <c r="B23" s="59"/>
      <c r="C23" s="60"/>
      <c r="D23" s="71" t="s">
        <v>177</v>
      </c>
      <c r="E23" s="72">
        <v>0</v>
      </c>
      <c r="F23" s="65"/>
      <c r="G23" s="71" t="s">
        <v>177</v>
      </c>
      <c r="H23" s="72">
        <v>0</v>
      </c>
      <c r="I23" s="31" t="s">
        <v>11</v>
      </c>
      <c r="J23" s="62"/>
      <c r="K23" s="95"/>
      <c r="L23" s="66"/>
      <c r="M23" s="56">
        <f t="shared" si="27"/>
        <v>0</v>
      </c>
      <c r="N23" s="57">
        <f t="shared" si="28"/>
        <v>0</v>
      </c>
      <c r="O23" s="79">
        <f t="shared" si="0"/>
      </c>
      <c r="P23" s="79">
        <f t="shared" si="1"/>
      </c>
      <c r="T23" s="1">
        <v>0</v>
      </c>
      <c r="X23" s="1">
        <v>0</v>
      </c>
      <c r="Y23" s="1">
        <f t="shared" si="2"/>
        <v>0</v>
      </c>
      <c r="Z23" s="1">
        <f t="shared" si="3"/>
        <v>0</v>
      </c>
      <c r="AA23" s="1">
        <f t="shared" si="4"/>
        <v>0</v>
      </c>
      <c r="AB23" s="1">
        <f t="shared" si="5"/>
        <v>1</v>
      </c>
      <c r="AC23" s="1">
        <f t="shared" si="6"/>
        <v>0</v>
      </c>
      <c r="AD23" s="1">
        <f t="shared" si="7"/>
        <v>0</v>
      </c>
      <c r="AE23" s="1" t="b">
        <f t="shared" si="8"/>
        <v>0</v>
      </c>
      <c r="AF23" s="1">
        <f t="shared" si="9"/>
        <v>0</v>
      </c>
      <c r="AG23" s="1">
        <f t="shared" si="10"/>
        <v>0</v>
      </c>
      <c r="AH23" s="1">
        <f t="shared" si="11"/>
        <v>0</v>
      </c>
      <c r="AJ23" s="1">
        <f t="shared" si="12"/>
        <v>0</v>
      </c>
      <c r="AK23" s="1">
        <f t="shared" si="13"/>
        <v>5</v>
      </c>
      <c r="AN23" s="1">
        <f t="shared" si="14"/>
        <v>0</v>
      </c>
      <c r="AO23" s="1">
        <f t="shared" si="15"/>
        <v>0</v>
      </c>
      <c r="AP23" s="1">
        <f t="shared" si="16"/>
        <v>0</v>
      </c>
      <c r="AQ23" s="1">
        <f t="shared" si="17"/>
        <v>1</v>
      </c>
      <c r="AR23" s="1">
        <f t="shared" si="18"/>
        <v>0</v>
      </c>
      <c r="AS23" s="1">
        <f t="shared" si="19"/>
        <v>0</v>
      </c>
      <c r="AT23" s="1" t="b">
        <f t="shared" si="20"/>
        <v>0</v>
      </c>
      <c r="AU23" s="1">
        <f t="shared" si="21"/>
        <v>0</v>
      </c>
      <c r="AV23" s="1">
        <f t="shared" si="22"/>
        <v>0</v>
      </c>
      <c r="AW23" s="1">
        <f t="shared" si="23"/>
        <v>0</v>
      </c>
      <c r="BA23" s="54">
        <f t="shared" si="24"/>
        <v>0</v>
      </c>
      <c r="BB23" s="1">
        <f t="shared" si="25"/>
        <v>0</v>
      </c>
      <c r="BC23" s="1">
        <f t="shared" si="26"/>
        <v>0</v>
      </c>
    </row>
    <row r="24" spans="1:55" ht="17.25" customHeight="1">
      <c r="A24" s="58"/>
      <c r="B24" s="59"/>
      <c r="C24" s="60"/>
      <c r="D24" s="71" t="s">
        <v>177</v>
      </c>
      <c r="E24" s="72">
        <v>0</v>
      </c>
      <c r="F24" s="65"/>
      <c r="G24" s="71" t="s">
        <v>177</v>
      </c>
      <c r="H24" s="72">
        <v>0</v>
      </c>
      <c r="I24" s="31" t="s">
        <v>12</v>
      </c>
      <c r="J24" s="62"/>
      <c r="K24" s="95"/>
      <c r="L24" s="66"/>
      <c r="M24" s="56">
        <f t="shared" si="27"/>
        <v>0</v>
      </c>
      <c r="N24" s="57">
        <f t="shared" si="28"/>
        <v>0</v>
      </c>
      <c r="O24" s="79">
        <f t="shared" si="0"/>
      </c>
      <c r="P24" s="79">
        <f t="shared" si="1"/>
      </c>
      <c r="T24" s="1">
        <v>0</v>
      </c>
      <c r="X24" s="1">
        <v>0</v>
      </c>
      <c r="Y24" s="1">
        <f t="shared" si="2"/>
        <v>0</v>
      </c>
      <c r="Z24" s="1">
        <f t="shared" si="3"/>
        <v>0</v>
      </c>
      <c r="AA24" s="1">
        <f t="shared" si="4"/>
        <v>0</v>
      </c>
      <c r="AB24" s="1">
        <f t="shared" si="5"/>
        <v>1</v>
      </c>
      <c r="AC24" s="1">
        <f t="shared" si="6"/>
        <v>0</v>
      </c>
      <c r="AD24" s="1">
        <f t="shared" si="7"/>
        <v>0</v>
      </c>
      <c r="AE24" s="1" t="b">
        <f t="shared" si="8"/>
        <v>0</v>
      </c>
      <c r="AF24" s="1">
        <f t="shared" si="9"/>
        <v>0</v>
      </c>
      <c r="AG24" s="1">
        <f t="shared" si="10"/>
        <v>0</v>
      </c>
      <c r="AH24" s="1">
        <f t="shared" si="11"/>
        <v>0</v>
      </c>
      <c r="AJ24" s="1">
        <f t="shared" si="12"/>
        <v>0</v>
      </c>
      <c r="AK24" s="1">
        <f t="shared" si="13"/>
        <v>5</v>
      </c>
      <c r="AN24" s="1">
        <f t="shared" si="14"/>
        <v>0</v>
      </c>
      <c r="AO24" s="1">
        <f t="shared" si="15"/>
        <v>0</v>
      </c>
      <c r="AP24" s="1">
        <f t="shared" si="16"/>
        <v>0</v>
      </c>
      <c r="AQ24" s="1">
        <f t="shared" si="17"/>
        <v>1</v>
      </c>
      <c r="AR24" s="1">
        <f t="shared" si="18"/>
        <v>0</v>
      </c>
      <c r="AS24" s="1">
        <f t="shared" si="19"/>
        <v>0</v>
      </c>
      <c r="AT24" s="1" t="b">
        <f t="shared" si="20"/>
        <v>0</v>
      </c>
      <c r="AU24" s="1">
        <f t="shared" si="21"/>
        <v>0</v>
      </c>
      <c r="AV24" s="1">
        <f t="shared" si="22"/>
        <v>0</v>
      </c>
      <c r="AW24" s="1">
        <f t="shared" si="23"/>
        <v>0</v>
      </c>
      <c r="BA24" s="54">
        <f t="shared" si="24"/>
        <v>0</v>
      </c>
      <c r="BB24" s="1">
        <f t="shared" si="25"/>
        <v>0</v>
      </c>
      <c r="BC24" s="1">
        <f t="shared" si="26"/>
        <v>0</v>
      </c>
    </row>
    <row r="25" spans="1:55" ht="17.25" customHeight="1">
      <c r="A25" s="58"/>
      <c r="B25" s="59"/>
      <c r="C25" s="60"/>
      <c r="D25" s="71" t="s">
        <v>177</v>
      </c>
      <c r="E25" s="72">
        <v>0</v>
      </c>
      <c r="F25" s="62"/>
      <c r="G25" s="71" t="s">
        <v>177</v>
      </c>
      <c r="H25" s="72">
        <v>0</v>
      </c>
      <c r="I25" s="31" t="s">
        <v>13</v>
      </c>
      <c r="J25" s="62"/>
      <c r="K25" s="95"/>
      <c r="L25" s="67"/>
      <c r="M25" s="56">
        <f t="shared" si="27"/>
        <v>0</v>
      </c>
      <c r="N25" s="57">
        <f t="shared" si="28"/>
        <v>0</v>
      </c>
      <c r="O25" s="79">
        <f t="shared" si="0"/>
      </c>
      <c r="P25" s="79">
        <f t="shared" si="1"/>
      </c>
      <c r="T25" s="1">
        <v>0</v>
      </c>
      <c r="X25" s="1">
        <v>0</v>
      </c>
      <c r="Y25" s="1">
        <f t="shared" si="2"/>
        <v>0</v>
      </c>
      <c r="Z25" s="1">
        <f t="shared" si="3"/>
        <v>0</v>
      </c>
      <c r="AA25" s="1">
        <f t="shared" si="4"/>
        <v>0</v>
      </c>
      <c r="AB25" s="1">
        <f t="shared" si="5"/>
        <v>1</v>
      </c>
      <c r="AC25" s="1">
        <f t="shared" si="6"/>
        <v>0</v>
      </c>
      <c r="AD25" s="1">
        <f t="shared" si="7"/>
        <v>0</v>
      </c>
      <c r="AE25" s="1" t="b">
        <f t="shared" si="8"/>
        <v>0</v>
      </c>
      <c r="AF25" s="1">
        <f t="shared" si="9"/>
        <v>0</v>
      </c>
      <c r="AG25" s="1">
        <f t="shared" si="10"/>
        <v>0</v>
      </c>
      <c r="AH25" s="1">
        <f t="shared" si="11"/>
        <v>0</v>
      </c>
      <c r="AJ25" s="1">
        <f t="shared" si="12"/>
        <v>0</v>
      </c>
      <c r="AK25" s="1">
        <f t="shared" si="13"/>
        <v>5</v>
      </c>
      <c r="AN25" s="1">
        <f t="shared" si="14"/>
        <v>0</v>
      </c>
      <c r="AO25" s="1">
        <f t="shared" si="15"/>
        <v>0</v>
      </c>
      <c r="AP25" s="1">
        <f t="shared" si="16"/>
        <v>0</v>
      </c>
      <c r="AQ25" s="1">
        <f t="shared" si="17"/>
        <v>1</v>
      </c>
      <c r="AR25" s="1">
        <f t="shared" si="18"/>
        <v>0</v>
      </c>
      <c r="AS25" s="1">
        <f t="shared" si="19"/>
        <v>0</v>
      </c>
      <c r="AT25" s="1" t="b">
        <f t="shared" si="20"/>
        <v>0</v>
      </c>
      <c r="AU25" s="1">
        <f t="shared" si="21"/>
        <v>0</v>
      </c>
      <c r="AV25" s="1">
        <f t="shared" si="22"/>
        <v>0</v>
      </c>
      <c r="AW25" s="1">
        <f t="shared" si="23"/>
        <v>0</v>
      </c>
      <c r="BA25" s="54">
        <f t="shared" si="24"/>
        <v>0</v>
      </c>
      <c r="BB25" s="1">
        <f t="shared" si="25"/>
        <v>0</v>
      </c>
      <c r="BC25" s="1">
        <f t="shared" si="26"/>
        <v>0</v>
      </c>
    </row>
    <row r="26" spans="1:55" ht="17.25" customHeight="1">
      <c r="A26" s="61"/>
      <c r="B26" s="62"/>
      <c r="C26" s="63"/>
      <c r="D26" s="71" t="s">
        <v>177</v>
      </c>
      <c r="E26" s="72">
        <v>0</v>
      </c>
      <c r="F26" s="62"/>
      <c r="G26" s="71" t="s">
        <v>177</v>
      </c>
      <c r="H26" s="72">
        <v>0</v>
      </c>
      <c r="I26" s="32" t="s">
        <v>14</v>
      </c>
      <c r="J26" s="62"/>
      <c r="K26" s="95"/>
      <c r="L26" s="66"/>
      <c r="M26" s="56">
        <f t="shared" si="27"/>
        <v>0</v>
      </c>
      <c r="N26" s="57">
        <f t="shared" si="28"/>
        <v>0</v>
      </c>
      <c r="O26" s="79">
        <f t="shared" si="0"/>
      </c>
      <c r="P26" s="79">
        <f t="shared" si="1"/>
      </c>
      <c r="T26" s="1">
        <v>0</v>
      </c>
      <c r="X26" s="1">
        <v>0</v>
      </c>
      <c r="Y26" s="1">
        <f t="shared" si="2"/>
        <v>0</v>
      </c>
      <c r="Z26" s="1">
        <f t="shared" si="3"/>
        <v>0</v>
      </c>
      <c r="AA26" s="1">
        <f t="shared" si="4"/>
        <v>0</v>
      </c>
      <c r="AB26" s="1">
        <f t="shared" si="5"/>
        <v>1</v>
      </c>
      <c r="AC26" s="1">
        <f t="shared" si="6"/>
        <v>0</v>
      </c>
      <c r="AD26" s="1">
        <f t="shared" si="7"/>
        <v>0</v>
      </c>
      <c r="AE26" s="1" t="b">
        <f t="shared" si="8"/>
        <v>0</v>
      </c>
      <c r="AF26" s="1">
        <f t="shared" si="9"/>
        <v>0</v>
      </c>
      <c r="AG26" s="1">
        <f t="shared" si="10"/>
        <v>0</v>
      </c>
      <c r="AH26" s="1">
        <f t="shared" si="11"/>
        <v>0</v>
      </c>
      <c r="AJ26" s="1">
        <f t="shared" si="12"/>
        <v>0</v>
      </c>
      <c r="AK26" s="1">
        <f t="shared" si="13"/>
        <v>5</v>
      </c>
      <c r="AN26" s="1">
        <f t="shared" si="14"/>
        <v>0</v>
      </c>
      <c r="AO26" s="1">
        <f t="shared" si="15"/>
        <v>0</v>
      </c>
      <c r="AP26" s="1">
        <f t="shared" si="16"/>
        <v>0</v>
      </c>
      <c r="AQ26" s="1">
        <f t="shared" si="17"/>
        <v>1</v>
      </c>
      <c r="AR26" s="1">
        <f t="shared" si="18"/>
        <v>0</v>
      </c>
      <c r="AS26" s="1">
        <f t="shared" si="19"/>
        <v>0</v>
      </c>
      <c r="AT26" s="1" t="b">
        <f t="shared" si="20"/>
        <v>0</v>
      </c>
      <c r="AU26" s="1">
        <f t="shared" si="21"/>
        <v>0</v>
      </c>
      <c r="AV26" s="1">
        <f t="shared" si="22"/>
        <v>0</v>
      </c>
      <c r="AW26" s="1">
        <f t="shared" si="23"/>
        <v>0</v>
      </c>
      <c r="BA26" s="54">
        <f t="shared" si="24"/>
        <v>0</v>
      </c>
      <c r="BB26" s="1">
        <f t="shared" si="25"/>
        <v>0</v>
      </c>
      <c r="BC26" s="1">
        <f t="shared" si="26"/>
        <v>0</v>
      </c>
    </row>
    <row r="27" spans="1:55" ht="17.25" customHeight="1">
      <c r="A27" s="61"/>
      <c r="B27" s="62"/>
      <c r="C27" s="63"/>
      <c r="D27" s="71" t="s">
        <v>177</v>
      </c>
      <c r="E27" s="72">
        <v>0</v>
      </c>
      <c r="F27" s="62"/>
      <c r="G27" s="71" t="s">
        <v>177</v>
      </c>
      <c r="H27" s="72">
        <v>0</v>
      </c>
      <c r="I27" s="32" t="s">
        <v>15</v>
      </c>
      <c r="J27" s="62"/>
      <c r="K27" s="95"/>
      <c r="L27" s="66"/>
      <c r="M27" s="56">
        <f t="shared" si="27"/>
        <v>0</v>
      </c>
      <c r="N27" s="57">
        <f t="shared" si="28"/>
        <v>0</v>
      </c>
      <c r="O27" s="79">
        <f t="shared" si="0"/>
      </c>
      <c r="P27" s="79">
        <f t="shared" si="1"/>
      </c>
      <c r="T27" s="1">
        <v>0</v>
      </c>
      <c r="X27" s="1">
        <v>0</v>
      </c>
      <c r="Y27" s="1">
        <f t="shared" si="2"/>
        <v>0</v>
      </c>
      <c r="Z27" s="1">
        <f t="shared" si="3"/>
        <v>0</v>
      </c>
      <c r="AA27" s="1">
        <f t="shared" si="4"/>
        <v>0</v>
      </c>
      <c r="AB27" s="1">
        <f t="shared" si="5"/>
        <v>1</v>
      </c>
      <c r="AC27" s="1">
        <f t="shared" si="6"/>
        <v>0</v>
      </c>
      <c r="AD27" s="1">
        <f t="shared" si="7"/>
        <v>0</v>
      </c>
      <c r="AE27" s="1" t="b">
        <f t="shared" si="8"/>
        <v>0</v>
      </c>
      <c r="AF27" s="1">
        <f t="shared" si="9"/>
        <v>0</v>
      </c>
      <c r="AG27" s="1">
        <f t="shared" si="10"/>
        <v>0</v>
      </c>
      <c r="AH27" s="1">
        <f t="shared" si="11"/>
        <v>0</v>
      </c>
      <c r="AJ27" s="1">
        <f t="shared" si="12"/>
        <v>0</v>
      </c>
      <c r="AK27" s="1">
        <f t="shared" si="13"/>
        <v>5</v>
      </c>
      <c r="AN27" s="1">
        <f t="shared" si="14"/>
        <v>0</v>
      </c>
      <c r="AO27" s="1">
        <f t="shared" si="15"/>
        <v>0</v>
      </c>
      <c r="AP27" s="1">
        <f t="shared" si="16"/>
        <v>0</v>
      </c>
      <c r="AQ27" s="1">
        <f t="shared" si="17"/>
        <v>1</v>
      </c>
      <c r="AR27" s="1">
        <f t="shared" si="18"/>
        <v>0</v>
      </c>
      <c r="AS27" s="1">
        <f t="shared" si="19"/>
        <v>0</v>
      </c>
      <c r="AT27" s="1" t="b">
        <f t="shared" si="20"/>
        <v>0</v>
      </c>
      <c r="AU27" s="1">
        <f t="shared" si="21"/>
        <v>0</v>
      </c>
      <c r="AV27" s="1">
        <f t="shared" si="22"/>
        <v>0</v>
      </c>
      <c r="AW27" s="1">
        <f t="shared" si="23"/>
        <v>0</v>
      </c>
      <c r="BA27" s="54">
        <f t="shared" si="24"/>
        <v>0</v>
      </c>
      <c r="BB27" s="1">
        <f t="shared" si="25"/>
        <v>0</v>
      </c>
      <c r="BC27" s="1">
        <f t="shared" si="26"/>
        <v>0</v>
      </c>
    </row>
    <row r="28" spans="1:55" ht="17.25" customHeight="1">
      <c r="A28" s="61"/>
      <c r="B28" s="62"/>
      <c r="C28" s="63"/>
      <c r="D28" s="71" t="s">
        <v>177</v>
      </c>
      <c r="E28" s="72">
        <v>0</v>
      </c>
      <c r="F28" s="62"/>
      <c r="G28" s="71" t="s">
        <v>177</v>
      </c>
      <c r="H28" s="72">
        <v>0</v>
      </c>
      <c r="I28" s="32" t="s">
        <v>16</v>
      </c>
      <c r="J28" s="62"/>
      <c r="K28" s="95"/>
      <c r="L28" s="66"/>
      <c r="M28" s="56">
        <f t="shared" si="27"/>
        <v>0</v>
      </c>
      <c r="N28" s="57">
        <f t="shared" si="28"/>
        <v>0</v>
      </c>
      <c r="O28" s="79">
        <f t="shared" si="0"/>
      </c>
      <c r="P28" s="79">
        <f t="shared" si="1"/>
      </c>
      <c r="T28" s="1">
        <v>0</v>
      </c>
      <c r="X28" s="1">
        <v>0</v>
      </c>
      <c r="Y28" s="1">
        <f t="shared" si="2"/>
        <v>0</v>
      </c>
      <c r="Z28" s="1">
        <f t="shared" si="3"/>
        <v>0</v>
      </c>
      <c r="AA28" s="1">
        <f t="shared" si="4"/>
        <v>0</v>
      </c>
      <c r="AB28" s="1">
        <f t="shared" si="5"/>
        <v>1</v>
      </c>
      <c r="AC28" s="1">
        <f t="shared" si="6"/>
        <v>0</v>
      </c>
      <c r="AD28" s="1">
        <f t="shared" si="7"/>
        <v>0</v>
      </c>
      <c r="AE28" s="1" t="b">
        <f t="shared" si="8"/>
        <v>0</v>
      </c>
      <c r="AF28" s="1">
        <f t="shared" si="9"/>
        <v>0</v>
      </c>
      <c r="AG28" s="1">
        <f t="shared" si="10"/>
        <v>0</v>
      </c>
      <c r="AH28" s="1">
        <f t="shared" si="11"/>
        <v>0</v>
      </c>
      <c r="AJ28" s="1">
        <f t="shared" si="12"/>
        <v>0</v>
      </c>
      <c r="AK28" s="1">
        <f t="shared" si="13"/>
        <v>5</v>
      </c>
      <c r="AN28" s="1">
        <f t="shared" si="14"/>
        <v>0</v>
      </c>
      <c r="AO28" s="1">
        <f t="shared" si="15"/>
        <v>0</v>
      </c>
      <c r="AP28" s="1">
        <f t="shared" si="16"/>
        <v>0</v>
      </c>
      <c r="AQ28" s="1">
        <f t="shared" si="17"/>
        <v>1</v>
      </c>
      <c r="AR28" s="1">
        <f t="shared" si="18"/>
        <v>0</v>
      </c>
      <c r="AS28" s="1">
        <f t="shared" si="19"/>
        <v>0</v>
      </c>
      <c r="AT28" s="1" t="b">
        <f t="shared" si="20"/>
        <v>0</v>
      </c>
      <c r="AU28" s="1">
        <f t="shared" si="21"/>
        <v>0</v>
      </c>
      <c r="AV28" s="1">
        <f t="shared" si="22"/>
        <v>0</v>
      </c>
      <c r="AW28" s="1">
        <f t="shared" si="23"/>
        <v>0</v>
      </c>
      <c r="BA28" s="54">
        <f t="shared" si="24"/>
        <v>0</v>
      </c>
      <c r="BB28" s="1">
        <f t="shared" si="25"/>
        <v>0</v>
      </c>
      <c r="BC28" s="1">
        <f t="shared" si="26"/>
        <v>0</v>
      </c>
    </row>
    <row r="29" spans="1:55" s="29" customFormat="1" ht="16.5" customHeight="1">
      <c r="A29" s="64"/>
      <c r="B29" s="62"/>
      <c r="C29" s="63"/>
      <c r="D29" s="71" t="s">
        <v>177</v>
      </c>
      <c r="E29" s="72">
        <v>0</v>
      </c>
      <c r="F29" s="62"/>
      <c r="G29" s="71" t="s">
        <v>177</v>
      </c>
      <c r="H29" s="72">
        <v>0</v>
      </c>
      <c r="I29" s="32" t="s">
        <v>17</v>
      </c>
      <c r="J29" s="62"/>
      <c r="K29" s="95"/>
      <c r="L29" s="66"/>
      <c r="M29" s="56">
        <f t="shared" si="27"/>
        <v>0</v>
      </c>
      <c r="N29" s="57">
        <f t="shared" si="28"/>
        <v>0</v>
      </c>
      <c r="O29" s="79">
        <f t="shared" si="0"/>
      </c>
      <c r="P29" s="79">
        <f t="shared" si="1"/>
      </c>
      <c r="Q29" s="1"/>
      <c r="R29" s="1"/>
      <c r="S29" s="1"/>
      <c r="T29" s="1">
        <v>0</v>
      </c>
      <c r="U29" s="1"/>
      <c r="V29" s="1"/>
      <c r="W29" s="1"/>
      <c r="X29" s="1">
        <v>0</v>
      </c>
      <c r="Y29" s="1">
        <f t="shared" si="2"/>
        <v>0</v>
      </c>
      <c r="Z29" s="1">
        <f t="shared" si="3"/>
        <v>0</v>
      </c>
      <c r="AA29" s="1">
        <f t="shared" si="4"/>
        <v>0</v>
      </c>
      <c r="AB29" s="1">
        <f t="shared" si="5"/>
        <v>1</v>
      </c>
      <c r="AC29" s="1">
        <f t="shared" si="6"/>
        <v>0</v>
      </c>
      <c r="AD29" s="1">
        <f t="shared" si="7"/>
        <v>0</v>
      </c>
      <c r="AE29" s="1" t="b">
        <f t="shared" si="8"/>
        <v>0</v>
      </c>
      <c r="AF29" s="1">
        <f t="shared" si="9"/>
        <v>0</v>
      </c>
      <c r="AG29" s="1">
        <f t="shared" si="10"/>
        <v>0</v>
      </c>
      <c r="AH29" s="1">
        <f t="shared" si="11"/>
        <v>0</v>
      </c>
      <c r="AJ29" s="1">
        <f t="shared" si="12"/>
        <v>0</v>
      </c>
      <c r="AK29" s="1">
        <f t="shared" si="13"/>
        <v>5</v>
      </c>
      <c r="AN29" s="1">
        <f t="shared" si="14"/>
        <v>0</v>
      </c>
      <c r="AO29" s="1">
        <f t="shared" si="15"/>
        <v>0</v>
      </c>
      <c r="AP29" s="1">
        <f t="shared" si="16"/>
        <v>0</v>
      </c>
      <c r="AQ29" s="1">
        <f t="shared" si="17"/>
        <v>1</v>
      </c>
      <c r="AR29" s="1">
        <f t="shared" si="18"/>
        <v>0</v>
      </c>
      <c r="AS29" s="1">
        <f t="shared" si="19"/>
        <v>0</v>
      </c>
      <c r="AT29" s="1" t="b">
        <f t="shared" si="20"/>
        <v>0</v>
      </c>
      <c r="AU29" s="1">
        <f t="shared" si="21"/>
        <v>0</v>
      </c>
      <c r="AV29" s="1">
        <f t="shared" si="22"/>
        <v>0</v>
      </c>
      <c r="AW29" s="1">
        <f t="shared" si="23"/>
        <v>0</v>
      </c>
      <c r="BA29" s="54">
        <f t="shared" si="24"/>
        <v>0</v>
      </c>
      <c r="BB29" s="1">
        <f t="shared" si="25"/>
        <v>0</v>
      </c>
      <c r="BC29" s="1">
        <f t="shared" si="26"/>
        <v>0</v>
      </c>
    </row>
    <row r="30" spans="1:55" ht="17.25" customHeight="1">
      <c r="A30" s="61"/>
      <c r="B30" s="62"/>
      <c r="C30" s="63"/>
      <c r="D30" s="71" t="s">
        <v>177</v>
      </c>
      <c r="E30" s="72">
        <v>0</v>
      </c>
      <c r="F30" s="62"/>
      <c r="G30" s="71" t="s">
        <v>177</v>
      </c>
      <c r="H30" s="72">
        <v>0</v>
      </c>
      <c r="I30" s="32" t="s">
        <v>18</v>
      </c>
      <c r="J30" s="62"/>
      <c r="K30" s="95"/>
      <c r="L30" s="66"/>
      <c r="M30" s="56">
        <f t="shared" si="27"/>
        <v>0</v>
      </c>
      <c r="N30" s="57">
        <f t="shared" si="28"/>
        <v>0</v>
      </c>
      <c r="O30" s="79">
        <f t="shared" si="0"/>
      </c>
      <c r="P30" s="79">
        <f t="shared" si="1"/>
      </c>
      <c r="T30" s="1">
        <v>0</v>
      </c>
      <c r="X30" s="1">
        <v>0</v>
      </c>
      <c r="Y30" s="1">
        <f t="shared" si="2"/>
        <v>0</v>
      </c>
      <c r="Z30" s="1">
        <f t="shared" si="3"/>
        <v>0</v>
      </c>
      <c r="AA30" s="1">
        <f t="shared" si="4"/>
        <v>0</v>
      </c>
      <c r="AB30" s="1">
        <f t="shared" si="5"/>
        <v>1</v>
      </c>
      <c r="AC30" s="1">
        <f t="shared" si="6"/>
        <v>0</v>
      </c>
      <c r="AD30" s="1">
        <f t="shared" si="7"/>
        <v>0</v>
      </c>
      <c r="AE30" s="1" t="b">
        <f t="shared" si="8"/>
        <v>0</v>
      </c>
      <c r="AF30" s="1">
        <f t="shared" si="9"/>
        <v>0</v>
      </c>
      <c r="AG30" s="1">
        <f t="shared" si="10"/>
        <v>0</v>
      </c>
      <c r="AH30" s="1">
        <f t="shared" si="11"/>
        <v>0</v>
      </c>
      <c r="AJ30" s="1">
        <f t="shared" si="12"/>
        <v>0</v>
      </c>
      <c r="AK30" s="1">
        <f t="shared" si="13"/>
        <v>5</v>
      </c>
      <c r="AN30" s="1">
        <f t="shared" si="14"/>
        <v>0</v>
      </c>
      <c r="AO30" s="1">
        <f t="shared" si="15"/>
        <v>0</v>
      </c>
      <c r="AP30" s="1">
        <f t="shared" si="16"/>
        <v>0</v>
      </c>
      <c r="AQ30" s="1">
        <f t="shared" si="17"/>
        <v>1</v>
      </c>
      <c r="AR30" s="1">
        <f t="shared" si="18"/>
        <v>0</v>
      </c>
      <c r="AS30" s="1">
        <f t="shared" si="19"/>
        <v>0</v>
      </c>
      <c r="AT30" s="1" t="b">
        <f t="shared" si="20"/>
        <v>0</v>
      </c>
      <c r="AU30" s="1">
        <f t="shared" si="21"/>
        <v>0</v>
      </c>
      <c r="AV30" s="1">
        <f t="shared" si="22"/>
        <v>0</v>
      </c>
      <c r="AW30" s="1">
        <f t="shared" si="23"/>
        <v>0</v>
      </c>
      <c r="BA30" s="54">
        <f t="shared" si="24"/>
        <v>0</v>
      </c>
      <c r="BB30" s="1">
        <f t="shared" si="25"/>
        <v>0</v>
      </c>
      <c r="BC30" s="1">
        <f t="shared" si="26"/>
        <v>0</v>
      </c>
    </row>
    <row r="31" spans="1:55" s="29" customFormat="1" ht="17.25" customHeight="1">
      <c r="A31" s="61"/>
      <c r="B31" s="62"/>
      <c r="C31" s="63"/>
      <c r="D31" s="71" t="s">
        <v>177</v>
      </c>
      <c r="E31" s="72">
        <v>0</v>
      </c>
      <c r="F31" s="62"/>
      <c r="G31" s="71" t="s">
        <v>177</v>
      </c>
      <c r="H31" s="72">
        <v>0</v>
      </c>
      <c r="I31" s="32" t="s">
        <v>19</v>
      </c>
      <c r="J31" s="62"/>
      <c r="K31" s="95"/>
      <c r="L31" s="66"/>
      <c r="M31" s="56">
        <f t="shared" si="27"/>
        <v>0</v>
      </c>
      <c r="N31" s="57">
        <f t="shared" si="28"/>
        <v>0</v>
      </c>
      <c r="O31" s="79">
        <f t="shared" si="0"/>
      </c>
      <c r="P31" s="79">
        <f t="shared" si="1"/>
      </c>
      <c r="Q31" s="1"/>
      <c r="R31" s="1"/>
      <c r="S31" s="1"/>
      <c r="T31" s="1">
        <v>0</v>
      </c>
      <c r="U31" s="1"/>
      <c r="V31" s="1"/>
      <c r="W31" s="1"/>
      <c r="X31" s="1">
        <v>0</v>
      </c>
      <c r="Y31" s="1">
        <f t="shared" si="2"/>
        <v>0</v>
      </c>
      <c r="Z31" s="1">
        <f t="shared" si="3"/>
        <v>0</v>
      </c>
      <c r="AA31" s="1">
        <f t="shared" si="4"/>
        <v>0</v>
      </c>
      <c r="AB31" s="1">
        <f t="shared" si="5"/>
        <v>1</v>
      </c>
      <c r="AC31" s="1">
        <f t="shared" si="6"/>
        <v>0</v>
      </c>
      <c r="AD31" s="1">
        <f t="shared" si="7"/>
        <v>0</v>
      </c>
      <c r="AE31" s="1" t="b">
        <f t="shared" si="8"/>
        <v>0</v>
      </c>
      <c r="AF31" s="1">
        <f t="shared" si="9"/>
        <v>0</v>
      </c>
      <c r="AG31" s="1">
        <f t="shared" si="10"/>
        <v>0</v>
      </c>
      <c r="AH31" s="1">
        <f t="shared" si="11"/>
        <v>0</v>
      </c>
      <c r="AI31" s="1"/>
      <c r="AJ31" s="1">
        <f t="shared" si="12"/>
        <v>0</v>
      </c>
      <c r="AK31" s="1">
        <f t="shared" si="13"/>
        <v>5</v>
      </c>
      <c r="AL31" s="1"/>
      <c r="AM31" s="1"/>
      <c r="AN31" s="1">
        <f t="shared" si="14"/>
        <v>0</v>
      </c>
      <c r="AO31" s="1">
        <f t="shared" si="15"/>
        <v>0</v>
      </c>
      <c r="AP31" s="1">
        <f t="shared" si="16"/>
        <v>0</v>
      </c>
      <c r="AQ31" s="1">
        <f t="shared" si="17"/>
        <v>1</v>
      </c>
      <c r="AR31" s="1">
        <f t="shared" si="18"/>
        <v>0</v>
      </c>
      <c r="AS31" s="1">
        <f t="shared" si="19"/>
        <v>0</v>
      </c>
      <c r="AT31" s="1" t="b">
        <f t="shared" si="20"/>
        <v>0</v>
      </c>
      <c r="AU31" s="1">
        <f t="shared" si="21"/>
        <v>0</v>
      </c>
      <c r="AV31" s="1">
        <f t="shared" si="22"/>
        <v>0</v>
      </c>
      <c r="AW31" s="1">
        <f t="shared" si="23"/>
        <v>0</v>
      </c>
      <c r="AX31" s="1"/>
      <c r="AY31" s="1"/>
      <c r="AZ31" s="1"/>
      <c r="BA31" s="54">
        <f t="shared" si="24"/>
        <v>0</v>
      </c>
      <c r="BB31" s="1">
        <f t="shared" si="25"/>
        <v>0</v>
      </c>
      <c r="BC31" s="1">
        <f t="shared" si="26"/>
        <v>0</v>
      </c>
    </row>
    <row r="32" spans="1:55" s="29" customFormat="1" ht="18" customHeight="1">
      <c r="A32" s="61"/>
      <c r="B32" s="62"/>
      <c r="C32" s="63"/>
      <c r="D32" s="71" t="s">
        <v>177</v>
      </c>
      <c r="E32" s="72">
        <v>0</v>
      </c>
      <c r="F32" s="62"/>
      <c r="G32" s="71" t="s">
        <v>177</v>
      </c>
      <c r="H32" s="72">
        <v>0</v>
      </c>
      <c r="I32" s="32" t="s">
        <v>42</v>
      </c>
      <c r="J32" s="62"/>
      <c r="K32" s="95"/>
      <c r="L32" s="66"/>
      <c r="M32" s="56">
        <f t="shared" si="27"/>
        <v>0</v>
      </c>
      <c r="N32" s="57">
        <f t="shared" si="28"/>
        <v>0</v>
      </c>
      <c r="O32" s="79">
        <f t="shared" si="0"/>
      </c>
      <c r="P32" s="79">
        <f t="shared" si="1"/>
      </c>
      <c r="Q32" s="1"/>
      <c r="R32" s="1"/>
      <c r="S32" s="1"/>
      <c r="T32" s="1">
        <v>0</v>
      </c>
      <c r="U32" s="1"/>
      <c r="V32" s="1"/>
      <c r="W32" s="1"/>
      <c r="X32" s="1">
        <v>0</v>
      </c>
      <c r="Y32" s="1">
        <f t="shared" si="2"/>
        <v>0</v>
      </c>
      <c r="Z32" s="1">
        <f t="shared" si="3"/>
        <v>0</v>
      </c>
      <c r="AA32" s="1">
        <f t="shared" si="4"/>
        <v>0</v>
      </c>
      <c r="AB32" s="1">
        <f t="shared" si="5"/>
        <v>1</v>
      </c>
      <c r="AC32" s="1">
        <f t="shared" si="6"/>
        <v>0</v>
      </c>
      <c r="AD32" s="1">
        <f t="shared" si="7"/>
        <v>0</v>
      </c>
      <c r="AE32" s="1" t="b">
        <f t="shared" si="8"/>
        <v>0</v>
      </c>
      <c r="AF32" s="1">
        <f t="shared" si="9"/>
        <v>0</v>
      </c>
      <c r="AG32" s="1">
        <f t="shared" si="10"/>
        <v>0</v>
      </c>
      <c r="AH32" s="1">
        <f t="shared" si="11"/>
        <v>0</v>
      </c>
      <c r="AI32" s="1"/>
      <c r="AJ32" s="1">
        <f t="shared" si="12"/>
        <v>0</v>
      </c>
      <c r="AK32" s="1">
        <f t="shared" si="13"/>
        <v>5</v>
      </c>
      <c r="AL32" s="1"/>
      <c r="AM32" s="1"/>
      <c r="AN32" s="1">
        <f t="shared" si="14"/>
        <v>0</v>
      </c>
      <c r="AO32" s="1">
        <f t="shared" si="15"/>
        <v>0</v>
      </c>
      <c r="AP32" s="1">
        <f t="shared" si="16"/>
        <v>0</v>
      </c>
      <c r="AQ32" s="1">
        <f t="shared" si="17"/>
        <v>1</v>
      </c>
      <c r="AR32" s="1">
        <f t="shared" si="18"/>
        <v>0</v>
      </c>
      <c r="AS32" s="1">
        <f t="shared" si="19"/>
        <v>0</v>
      </c>
      <c r="AT32" s="1" t="b">
        <f t="shared" si="20"/>
        <v>0</v>
      </c>
      <c r="AU32" s="1">
        <f t="shared" si="21"/>
        <v>0</v>
      </c>
      <c r="AV32" s="1">
        <f t="shared" si="22"/>
        <v>0</v>
      </c>
      <c r="AW32" s="1">
        <f t="shared" si="23"/>
        <v>0</v>
      </c>
      <c r="AX32" s="1"/>
      <c r="AY32" s="1"/>
      <c r="AZ32" s="1"/>
      <c r="BA32" s="54">
        <f t="shared" si="24"/>
        <v>0</v>
      </c>
      <c r="BB32" s="1">
        <f t="shared" si="25"/>
        <v>0</v>
      </c>
      <c r="BC32" s="1">
        <f t="shared" si="26"/>
        <v>0</v>
      </c>
    </row>
    <row r="33" spans="1:55" s="29" customFormat="1" ht="15">
      <c r="A33" s="61"/>
      <c r="B33" s="62"/>
      <c r="C33" s="63"/>
      <c r="D33" s="71" t="s">
        <v>177</v>
      </c>
      <c r="E33" s="72">
        <v>0</v>
      </c>
      <c r="F33" s="62"/>
      <c r="G33" s="71" t="s">
        <v>177</v>
      </c>
      <c r="H33" s="72">
        <v>0</v>
      </c>
      <c r="I33" s="32" t="s">
        <v>43</v>
      </c>
      <c r="J33" s="62"/>
      <c r="K33" s="95"/>
      <c r="L33" s="66"/>
      <c r="M33" s="56">
        <f t="shared" si="27"/>
        <v>0</v>
      </c>
      <c r="N33" s="57">
        <f t="shared" si="28"/>
        <v>0</v>
      </c>
      <c r="O33" s="79">
        <f t="shared" si="0"/>
      </c>
      <c r="P33" s="79">
        <f t="shared" si="1"/>
      </c>
      <c r="Q33" s="1"/>
      <c r="R33" s="1"/>
      <c r="S33" s="1"/>
      <c r="T33" s="1">
        <v>0</v>
      </c>
      <c r="U33" s="1"/>
      <c r="V33" s="1"/>
      <c r="W33" s="1"/>
      <c r="X33" s="1">
        <v>0</v>
      </c>
      <c r="Y33" s="1">
        <f t="shared" si="2"/>
        <v>0</v>
      </c>
      <c r="Z33" s="1">
        <f t="shared" si="3"/>
        <v>0</v>
      </c>
      <c r="AA33" s="1">
        <f t="shared" si="4"/>
        <v>0</v>
      </c>
      <c r="AB33" s="1">
        <f t="shared" si="5"/>
        <v>1</v>
      </c>
      <c r="AC33" s="1">
        <f t="shared" si="6"/>
        <v>0</v>
      </c>
      <c r="AD33" s="1">
        <f t="shared" si="7"/>
        <v>0</v>
      </c>
      <c r="AE33" s="1" t="b">
        <f t="shared" si="8"/>
        <v>0</v>
      </c>
      <c r="AF33" s="1">
        <f t="shared" si="9"/>
        <v>0</v>
      </c>
      <c r="AG33" s="1">
        <f t="shared" si="10"/>
        <v>0</v>
      </c>
      <c r="AH33" s="1">
        <f t="shared" si="11"/>
        <v>0</v>
      </c>
      <c r="AI33" s="1"/>
      <c r="AJ33" s="1">
        <f t="shared" si="12"/>
        <v>0</v>
      </c>
      <c r="AK33" s="1">
        <f t="shared" si="13"/>
        <v>5</v>
      </c>
      <c r="AL33" s="1"/>
      <c r="AM33" s="1"/>
      <c r="AN33" s="1">
        <f t="shared" si="14"/>
        <v>0</v>
      </c>
      <c r="AO33" s="1">
        <f t="shared" si="15"/>
        <v>0</v>
      </c>
      <c r="AP33" s="1">
        <f t="shared" si="16"/>
        <v>0</v>
      </c>
      <c r="AQ33" s="1">
        <f t="shared" si="17"/>
        <v>1</v>
      </c>
      <c r="AR33" s="1">
        <f t="shared" si="18"/>
        <v>0</v>
      </c>
      <c r="AS33" s="1">
        <f t="shared" si="19"/>
        <v>0</v>
      </c>
      <c r="AT33" s="1" t="b">
        <f t="shared" si="20"/>
        <v>0</v>
      </c>
      <c r="AU33" s="1">
        <f t="shared" si="21"/>
        <v>0</v>
      </c>
      <c r="AV33" s="1">
        <f t="shared" si="22"/>
        <v>0</v>
      </c>
      <c r="AW33" s="1">
        <f t="shared" si="23"/>
        <v>0</v>
      </c>
      <c r="AX33" s="1"/>
      <c r="AY33" s="1"/>
      <c r="AZ33" s="1"/>
      <c r="BA33" s="54">
        <f t="shared" si="24"/>
        <v>0</v>
      </c>
      <c r="BB33" s="1">
        <f t="shared" si="25"/>
        <v>0</v>
      </c>
      <c r="BC33" s="1">
        <f t="shared" si="26"/>
        <v>0</v>
      </c>
    </row>
    <row r="34" spans="1:55" ht="15">
      <c r="A34" s="61"/>
      <c r="B34" s="62"/>
      <c r="C34" s="63"/>
      <c r="D34" s="71" t="s">
        <v>177</v>
      </c>
      <c r="E34" s="72">
        <v>0</v>
      </c>
      <c r="F34" s="62"/>
      <c r="G34" s="71" t="s">
        <v>177</v>
      </c>
      <c r="H34" s="72">
        <v>0</v>
      </c>
      <c r="I34" s="32" t="s">
        <v>44</v>
      </c>
      <c r="J34" s="62"/>
      <c r="K34" s="95"/>
      <c r="L34" s="66"/>
      <c r="M34" s="56">
        <f t="shared" si="27"/>
        <v>0</v>
      </c>
      <c r="N34" s="57">
        <f t="shared" si="28"/>
        <v>0</v>
      </c>
      <c r="O34" s="79">
        <f t="shared" si="0"/>
      </c>
      <c r="P34" s="79">
        <f t="shared" si="1"/>
      </c>
      <c r="T34" s="1">
        <v>0</v>
      </c>
      <c r="X34" s="1">
        <v>0</v>
      </c>
      <c r="Y34" s="1">
        <f t="shared" si="2"/>
        <v>0</v>
      </c>
      <c r="Z34" s="1">
        <f t="shared" si="3"/>
        <v>0</v>
      </c>
      <c r="AA34" s="1">
        <f t="shared" si="4"/>
        <v>0</v>
      </c>
      <c r="AB34" s="1">
        <f t="shared" si="5"/>
        <v>1</v>
      </c>
      <c r="AC34" s="1">
        <f t="shared" si="6"/>
        <v>0</v>
      </c>
      <c r="AD34" s="1">
        <f t="shared" si="7"/>
        <v>0</v>
      </c>
      <c r="AE34" s="1" t="b">
        <f t="shared" si="8"/>
        <v>0</v>
      </c>
      <c r="AF34" s="1">
        <f t="shared" si="9"/>
        <v>0</v>
      </c>
      <c r="AG34" s="1">
        <f t="shared" si="10"/>
        <v>0</v>
      </c>
      <c r="AH34" s="1">
        <f t="shared" si="11"/>
        <v>0</v>
      </c>
      <c r="AJ34" s="1">
        <f t="shared" si="12"/>
        <v>0</v>
      </c>
      <c r="AK34" s="1">
        <f t="shared" si="13"/>
        <v>5</v>
      </c>
      <c r="AN34" s="1">
        <f t="shared" si="14"/>
        <v>0</v>
      </c>
      <c r="AO34" s="1">
        <f t="shared" si="15"/>
        <v>0</v>
      </c>
      <c r="AP34" s="1">
        <f t="shared" si="16"/>
        <v>0</v>
      </c>
      <c r="AQ34" s="1">
        <f t="shared" si="17"/>
        <v>1</v>
      </c>
      <c r="AR34" s="1">
        <f t="shared" si="18"/>
        <v>0</v>
      </c>
      <c r="AS34" s="1">
        <f t="shared" si="19"/>
        <v>0</v>
      </c>
      <c r="AT34" s="1" t="b">
        <f t="shared" si="20"/>
        <v>0</v>
      </c>
      <c r="AU34" s="1">
        <f t="shared" si="21"/>
        <v>0</v>
      </c>
      <c r="AV34" s="1">
        <f t="shared" si="22"/>
        <v>0</v>
      </c>
      <c r="AW34" s="1">
        <f t="shared" si="23"/>
        <v>0</v>
      </c>
      <c r="BA34" s="54">
        <f t="shared" si="24"/>
        <v>0</v>
      </c>
      <c r="BB34" s="1">
        <f t="shared" si="25"/>
        <v>0</v>
      </c>
      <c r="BC34" s="1">
        <f t="shared" si="26"/>
        <v>0</v>
      </c>
    </row>
    <row r="35" spans="1:55" ht="15">
      <c r="A35" s="61"/>
      <c r="B35" s="62"/>
      <c r="C35" s="63"/>
      <c r="D35" s="71" t="s">
        <v>177</v>
      </c>
      <c r="E35" s="72">
        <v>0</v>
      </c>
      <c r="F35" s="62"/>
      <c r="G35" s="71" t="s">
        <v>177</v>
      </c>
      <c r="H35" s="72">
        <v>0</v>
      </c>
      <c r="I35" s="32" t="s">
        <v>45</v>
      </c>
      <c r="J35" s="62"/>
      <c r="K35" s="95"/>
      <c r="L35" s="66"/>
      <c r="M35" s="56">
        <f t="shared" si="27"/>
        <v>0</v>
      </c>
      <c r="N35" s="57">
        <f t="shared" si="28"/>
        <v>0</v>
      </c>
      <c r="O35" s="79">
        <f t="shared" si="0"/>
      </c>
      <c r="P35" s="79">
        <f t="shared" si="1"/>
      </c>
      <c r="T35" s="1">
        <v>0</v>
      </c>
      <c r="X35" s="1">
        <v>0</v>
      </c>
      <c r="Y35" s="1">
        <f t="shared" si="2"/>
        <v>0</v>
      </c>
      <c r="Z35" s="1">
        <f t="shared" si="3"/>
        <v>0</v>
      </c>
      <c r="AA35" s="1">
        <f t="shared" si="4"/>
        <v>0</v>
      </c>
      <c r="AB35" s="1">
        <f t="shared" si="5"/>
        <v>1</v>
      </c>
      <c r="AC35" s="1">
        <f t="shared" si="6"/>
        <v>0</v>
      </c>
      <c r="AD35" s="1">
        <f t="shared" si="7"/>
        <v>0</v>
      </c>
      <c r="AE35" s="1" t="b">
        <f t="shared" si="8"/>
        <v>0</v>
      </c>
      <c r="AF35" s="1">
        <f t="shared" si="9"/>
        <v>0</v>
      </c>
      <c r="AG35" s="1">
        <f t="shared" si="10"/>
        <v>0</v>
      </c>
      <c r="AH35" s="1">
        <f t="shared" si="11"/>
        <v>0</v>
      </c>
      <c r="AJ35" s="1">
        <f t="shared" si="12"/>
        <v>0</v>
      </c>
      <c r="AK35" s="1">
        <f t="shared" si="13"/>
        <v>5</v>
      </c>
      <c r="AN35" s="1">
        <f t="shared" si="14"/>
        <v>0</v>
      </c>
      <c r="AO35" s="1">
        <f t="shared" si="15"/>
        <v>0</v>
      </c>
      <c r="AP35" s="1">
        <f t="shared" si="16"/>
        <v>0</v>
      </c>
      <c r="AQ35" s="1">
        <f t="shared" si="17"/>
        <v>1</v>
      </c>
      <c r="AR35" s="1">
        <f t="shared" si="18"/>
        <v>0</v>
      </c>
      <c r="AS35" s="1">
        <f t="shared" si="19"/>
        <v>0</v>
      </c>
      <c r="AT35" s="1" t="b">
        <f t="shared" si="20"/>
        <v>0</v>
      </c>
      <c r="AU35" s="1">
        <f t="shared" si="21"/>
        <v>0</v>
      </c>
      <c r="AV35" s="1">
        <f t="shared" si="22"/>
        <v>0</v>
      </c>
      <c r="AW35" s="1">
        <f t="shared" si="23"/>
        <v>0</v>
      </c>
      <c r="BA35" s="54">
        <f t="shared" si="24"/>
        <v>0</v>
      </c>
      <c r="BB35" s="1">
        <f t="shared" si="25"/>
        <v>0</v>
      </c>
      <c r="BC35" s="1">
        <f t="shared" si="26"/>
        <v>0</v>
      </c>
    </row>
    <row r="36" spans="1:55" ht="15">
      <c r="A36" s="61"/>
      <c r="B36" s="62"/>
      <c r="C36" s="63"/>
      <c r="D36" s="71" t="s">
        <v>177</v>
      </c>
      <c r="E36" s="72">
        <v>0</v>
      </c>
      <c r="F36" s="62"/>
      <c r="G36" s="71" t="s">
        <v>177</v>
      </c>
      <c r="H36" s="72">
        <v>0</v>
      </c>
      <c r="I36" s="32" t="s">
        <v>46</v>
      </c>
      <c r="J36" s="62"/>
      <c r="K36" s="95"/>
      <c r="L36" s="66"/>
      <c r="M36" s="56">
        <f t="shared" si="27"/>
        <v>0</v>
      </c>
      <c r="N36" s="57">
        <f t="shared" si="28"/>
        <v>0</v>
      </c>
      <c r="O36" s="79">
        <f t="shared" si="0"/>
      </c>
      <c r="P36" s="79">
        <f t="shared" si="1"/>
      </c>
      <c r="T36" s="1">
        <v>0</v>
      </c>
      <c r="X36" s="1">
        <v>0</v>
      </c>
      <c r="Y36" s="1">
        <f t="shared" si="2"/>
        <v>0</v>
      </c>
      <c r="Z36" s="1">
        <f t="shared" si="3"/>
        <v>0</v>
      </c>
      <c r="AA36" s="1">
        <f t="shared" si="4"/>
        <v>0</v>
      </c>
      <c r="AB36" s="1">
        <f t="shared" si="5"/>
        <v>1</v>
      </c>
      <c r="AC36" s="1">
        <f t="shared" si="6"/>
        <v>0</v>
      </c>
      <c r="AD36" s="1">
        <f t="shared" si="7"/>
        <v>0</v>
      </c>
      <c r="AE36" s="1" t="b">
        <f t="shared" si="8"/>
        <v>0</v>
      </c>
      <c r="AF36" s="1">
        <f t="shared" si="9"/>
        <v>0</v>
      </c>
      <c r="AG36" s="1">
        <f t="shared" si="10"/>
        <v>0</v>
      </c>
      <c r="AH36" s="1">
        <f t="shared" si="11"/>
        <v>0</v>
      </c>
      <c r="AJ36" s="1">
        <f t="shared" si="12"/>
        <v>0</v>
      </c>
      <c r="AK36" s="1">
        <f t="shared" si="13"/>
        <v>5</v>
      </c>
      <c r="AN36" s="1">
        <f t="shared" si="14"/>
        <v>0</v>
      </c>
      <c r="AO36" s="1">
        <f t="shared" si="15"/>
        <v>0</v>
      </c>
      <c r="AP36" s="1">
        <f t="shared" si="16"/>
        <v>0</v>
      </c>
      <c r="AQ36" s="1">
        <f t="shared" si="17"/>
        <v>1</v>
      </c>
      <c r="AR36" s="1">
        <f t="shared" si="18"/>
        <v>0</v>
      </c>
      <c r="AS36" s="1">
        <f t="shared" si="19"/>
        <v>0</v>
      </c>
      <c r="AT36" s="1" t="b">
        <f t="shared" si="20"/>
        <v>0</v>
      </c>
      <c r="AU36" s="1">
        <f t="shared" si="21"/>
        <v>0</v>
      </c>
      <c r="AV36" s="1">
        <f t="shared" si="22"/>
        <v>0</v>
      </c>
      <c r="AW36" s="1">
        <f t="shared" si="23"/>
        <v>0</v>
      </c>
      <c r="BA36" s="54">
        <f t="shared" si="24"/>
        <v>0</v>
      </c>
      <c r="BB36" s="1">
        <f t="shared" si="25"/>
        <v>0</v>
      </c>
      <c r="BC36" s="1">
        <f t="shared" si="26"/>
        <v>0</v>
      </c>
    </row>
    <row r="37" spans="1:55" ht="15">
      <c r="A37" s="61"/>
      <c r="B37" s="62"/>
      <c r="C37" s="63"/>
      <c r="D37" s="71" t="s">
        <v>177</v>
      </c>
      <c r="E37" s="72">
        <v>0</v>
      </c>
      <c r="F37" s="62"/>
      <c r="G37" s="71" t="s">
        <v>177</v>
      </c>
      <c r="H37" s="72">
        <v>0</v>
      </c>
      <c r="I37" s="32" t="s">
        <v>49</v>
      </c>
      <c r="J37" s="62"/>
      <c r="K37" s="95"/>
      <c r="L37" s="66"/>
      <c r="M37" s="56">
        <f t="shared" si="27"/>
        <v>0</v>
      </c>
      <c r="N37" s="57">
        <f t="shared" si="28"/>
        <v>0</v>
      </c>
      <c r="O37" s="79">
        <f t="shared" si="0"/>
      </c>
      <c r="P37" s="79">
        <f t="shared" si="1"/>
      </c>
      <c r="T37" s="1">
        <v>0</v>
      </c>
      <c r="X37" s="1">
        <v>0</v>
      </c>
      <c r="Y37" s="1">
        <f t="shared" si="2"/>
        <v>0</v>
      </c>
      <c r="Z37" s="1">
        <f t="shared" si="3"/>
        <v>0</v>
      </c>
      <c r="AA37" s="1">
        <f t="shared" si="4"/>
        <v>0</v>
      </c>
      <c r="AB37" s="1">
        <f t="shared" si="5"/>
        <v>1</v>
      </c>
      <c r="AC37" s="1">
        <f t="shared" si="6"/>
        <v>0</v>
      </c>
      <c r="AD37" s="1">
        <f t="shared" si="7"/>
        <v>0</v>
      </c>
      <c r="AE37" s="1" t="b">
        <f t="shared" si="8"/>
        <v>0</v>
      </c>
      <c r="AF37" s="1">
        <f t="shared" si="9"/>
        <v>0</v>
      </c>
      <c r="AG37" s="1">
        <f t="shared" si="10"/>
        <v>0</v>
      </c>
      <c r="AH37" s="1">
        <f t="shared" si="11"/>
        <v>0</v>
      </c>
      <c r="AJ37" s="1">
        <f t="shared" si="12"/>
        <v>0</v>
      </c>
      <c r="AK37" s="1">
        <f t="shared" si="13"/>
        <v>5</v>
      </c>
      <c r="AN37" s="1">
        <f t="shared" si="14"/>
        <v>0</v>
      </c>
      <c r="AO37" s="1">
        <f t="shared" si="15"/>
        <v>0</v>
      </c>
      <c r="AP37" s="1">
        <f t="shared" si="16"/>
        <v>0</v>
      </c>
      <c r="AQ37" s="1">
        <f t="shared" si="17"/>
        <v>1</v>
      </c>
      <c r="AR37" s="1">
        <f t="shared" si="18"/>
        <v>0</v>
      </c>
      <c r="AS37" s="1">
        <f t="shared" si="19"/>
        <v>0</v>
      </c>
      <c r="AT37" s="1" t="b">
        <f t="shared" si="20"/>
        <v>0</v>
      </c>
      <c r="AU37" s="1">
        <f t="shared" si="21"/>
        <v>0</v>
      </c>
      <c r="AV37" s="1">
        <f t="shared" si="22"/>
        <v>0</v>
      </c>
      <c r="AW37" s="1">
        <f t="shared" si="23"/>
        <v>0</v>
      </c>
      <c r="BA37" s="54">
        <f t="shared" si="24"/>
        <v>0</v>
      </c>
      <c r="BB37" s="1">
        <f t="shared" si="25"/>
        <v>0</v>
      </c>
      <c r="BC37" s="1">
        <f t="shared" si="26"/>
        <v>0</v>
      </c>
    </row>
    <row r="38" spans="1:55" ht="15">
      <c r="A38" s="61"/>
      <c r="B38" s="62"/>
      <c r="C38" s="63"/>
      <c r="D38" s="71" t="s">
        <v>177</v>
      </c>
      <c r="E38" s="72">
        <v>0</v>
      </c>
      <c r="F38" s="62"/>
      <c r="G38" s="71" t="s">
        <v>177</v>
      </c>
      <c r="H38" s="72">
        <v>0</v>
      </c>
      <c r="I38" s="32" t="s">
        <v>50</v>
      </c>
      <c r="J38" s="62"/>
      <c r="K38" s="95"/>
      <c r="L38" s="66"/>
      <c r="M38" s="56">
        <f t="shared" si="27"/>
        <v>0</v>
      </c>
      <c r="N38" s="57">
        <f t="shared" si="28"/>
        <v>0</v>
      </c>
      <c r="O38" s="79">
        <f t="shared" si="0"/>
      </c>
      <c r="P38" s="79">
        <f t="shared" si="1"/>
      </c>
      <c r="T38" s="1">
        <v>0</v>
      </c>
      <c r="X38" s="1">
        <v>0</v>
      </c>
      <c r="Y38" s="1">
        <f t="shared" si="2"/>
        <v>0</v>
      </c>
      <c r="Z38" s="1">
        <f t="shared" si="3"/>
        <v>0</v>
      </c>
      <c r="AA38" s="1">
        <f t="shared" si="4"/>
        <v>0</v>
      </c>
      <c r="AB38" s="1">
        <f t="shared" si="5"/>
        <v>1</v>
      </c>
      <c r="AC38" s="1">
        <f t="shared" si="6"/>
        <v>0</v>
      </c>
      <c r="AD38" s="1">
        <f t="shared" si="7"/>
        <v>0</v>
      </c>
      <c r="AE38" s="1" t="b">
        <f t="shared" si="8"/>
        <v>0</v>
      </c>
      <c r="AF38" s="1">
        <f t="shared" si="9"/>
        <v>0</v>
      </c>
      <c r="AG38" s="1">
        <f t="shared" si="10"/>
        <v>0</v>
      </c>
      <c r="AH38" s="1">
        <f t="shared" si="11"/>
        <v>0</v>
      </c>
      <c r="AJ38" s="1">
        <f t="shared" si="12"/>
        <v>0</v>
      </c>
      <c r="AK38" s="1">
        <f t="shared" si="13"/>
        <v>5</v>
      </c>
      <c r="AN38" s="1">
        <f t="shared" si="14"/>
        <v>0</v>
      </c>
      <c r="AO38" s="1">
        <f t="shared" si="15"/>
        <v>0</v>
      </c>
      <c r="AP38" s="1">
        <f t="shared" si="16"/>
        <v>0</v>
      </c>
      <c r="AQ38" s="1">
        <f t="shared" si="17"/>
        <v>1</v>
      </c>
      <c r="AR38" s="1">
        <f t="shared" si="18"/>
        <v>0</v>
      </c>
      <c r="AS38" s="1">
        <f t="shared" si="19"/>
        <v>0</v>
      </c>
      <c r="AT38" s="1" t="b">
        <f t="shared" si="20"/>
        <v>0</v>
      </c>
      <c r="AU38" s="1">
        <f t="shared" si="21"/>
        <v>0</v>
      </c>
      <c r="AV38" s="1">
        <f t="shared" si="22"/>
        <v>0</v>
      </c>
      <c r="AW38" s="1">
        <f t="shared" si="23"/>
        <v>0</v>
      </c>
      <c r="BA38" s="54">
        <f t="shared" si="24"/>
        <v>0</v>
      </c>
      <c r="BB38" s="1">
        <f t="shared" si="25"/>
        <v>0</v>
      </c>
      <c r="BC38" s="1">
        <f t="shared" si="26"/>
        <v>0</v>
      </c>
    </row>
    <row r="39" spans="1:55" ht="15">
      <c r="A39" s="61"/>
      <c r="B39" s="62"/>
      <c r="C39" s="63"/>
      <c r="D39" s="71" t="s">
        <v>177</v>
      </c>
      <c r="E39" s="72">
        <v>0</v>
      </c>
      <c r="F39" s="62"/>
      <c r="G39" s="71" t="s">
        <v>177</v>
      </c>
      <c r="H39" s="72">
        <v>0</v>
      </c>
      <c r="I39" s="32" t="s">
        <v>51</v>
      </c>
      <c r="J39" s="62"/>
      <c r="K39" s="95"/>
      <c r="L39" s="66"/>
      <c r="M39" s="56">
        <f t="shared" si="27"/>
        <v>0</v>
      </c>
      <c r="N39" s="57">
        <f t="shared" si="28"/>
        <v>0</v>
      </c>
      <c r="O39" s="79">
        <f t="shared" si="0"/>
      </c>
      <c r="P39" s="79">
        <f t="shared" si="1"/>
      </c>
      <c r="T39" s="1">
        <v>0</v>
      </c>
      <c r="X39" s="1">
        <v>0</v>
      </c>
      <c r="Y39" s="1">
        <f t="shared" si="2"/>
        <v>0</v>
      </c>
      <c r="Z39" s="1">
        <f t="shared" si="3"/>
        <v>0</v>
      </c>
      <c r="AA39" s="1">
        <f t="shared" si="4"/>
        <v>0</v>
      </c>
      <c r="AB39" s="1">
        <f t="shared" si="5"/>
        <v>1</v>
      </c>
      <c r="AC39" s="1">
        <f t="shared" si="6"/>
        <v>0</v>
      </c>
      <c r="AD39" s="1">
        <f t="shared" si="7"/>
        <v>0</v>
      </c>
      <c r="AE39" s="1" t="b">
        <f t="shared" si="8"/>
        <v>0</v>
      </c>
      <c r="AF39" s="1">
        <f t="shared" si="9"/>
        <v>0</v>
      </c>
      <c r="AG39" s="1">
        <f t="shared" si="10"/>
        <v>0</v>
      </c>
      <c r="AH39" s="1">
        <f t="shared" si="11"/>
        <v>0</v>
      </c>
      <c r="AJ39" s="1">
        <f t="shared" si="12"/>
        <v>0</v>
      </c>
      <c r="AK39" s="1">
        <f t="shared" si="13"/>
        <v>5</v>
      </c>
      <c r="AN39" s="1">
        <f t="shared" si="14"/>
        <v>0</v>
      </c>
      <c r="AO39" s="1">
        <f t="shared" si="15"/>
        <v>0</v>
      </c>
      <c r="AP39" s="1">
        <f t="shared" si="16"/>
        <v>0</v>
      </c>
      <c r="AQ39" s="1">
        <f t="shared" si="17"/>
        <v>1</v>
      </c>
      <c r="AR39" s="1">
        <f t="shared" si="18"/>
        <v>0</v>
      </c>
      <c r="AS39" s="1">
        <f t="shared" si="19"/>
        <v>0</v>
      </c>
      <c r="AT39" s="1" t="b">
        <f t="shared" si="20"/>
        <v>0</v>
      </c>
      <c r="AU39" s="1">
        <f t="shared" si="21"/>
        <v>0</v>
      </c>
      <c r="AV39" s="1">
        <f t="shared" si="22"/>
        <v>0</v>
      </c>
      <c r="AW39" s="1">
        <f t="shared" si="23"/>
        <v>0</v>
      </c>
      <c r="BA39" s="54">
        <f t="shared" si="24"/>
        <v>0</v>
      </c>
      <c r="BB39" s="1">
        <f t="shared" si="25"/>
        <v>0</v>
      </c>
      <c r="BC39" s="1">
        <f t="shared" si="26"/>
        <v>0</v>
      </c>
    </row>
    <row r="40" spans="1:55" ht="15">
      <c r="A40" s="61"/>
      <c r="B40" s="62"/>
      <c r="C40" s="63"/>
      <c r="D40" s="71" t="s">
        <v>177</v>
      </c>
      <c r="E40" s="72">
        <v>0</v>
      </c>
      <c r="F40" s="62"/>
      <c r="G40" s="71" t="s">
        <v>177</v>
      </c>
      <c r="H40" s="72">
        <v>0</v>
      </c>
      <c r="I40" s="32" t="s">
        <v>52</v>
      </c>
      <c r="J40" s="62"/>
      <c r="K40" s="95"/>
      <c r="L40" s="66"/>
      <c r="M40" s="56">
        <f t="shared" si="27"/>
        <v>0</v>
      </c>
      <c r="N40" s="57">
        <f t="shared" si="28"/>
        <v>0</v>
      </c>
      <c r="O40" s="79">
        <f t="shared" si="0"/>
      </c>
      <c r="P40" s="79">
        <f t="shared" si="1"/>
      </c>
      <c r="T40" s="1">
        <v>0</v>
      </c>
      <c r="X40" s="1">
        <v>0</v>
      </c>
      <c r="Y40" s="1">
        <f t="shared" si="2"/>
        <v>0</v>
      </c>
      <c r="Z40" s="1">
        <f t="shared" si="3"/>
        <v>0</v>
      </c>
      <c r="AA40" s="1">
        <f t="shared" si="4"/>
        <v>0</v>
      </c>
      <c r="AB40" s="1">
        <f t="shared" si="5"/>
        <v>1</v>
      </c>
      <c r="AC40" s="1">
        <f t="shared" si="6"/>
        <v>0</v>
      </c>
      <c r="AD40" s="1">
        <f t="shared" si="7"/>
        <v>0</v>
      </c>
      <c r="AE40" s="1" t="b">
        <f t="shared" si="8"/>
        <v>0</v>
      </c>
      <c r="AF40" s="1">
        <f t="shared" si="9"/>
        <v>0</v>
      </c>
      <c r="AG40" s="1">
        <f t="shared" si="10"/>
        <v>0</v>
      </c>
      <c r="AH40" s="1">
        <f t="shared" si="11"/>
        <v>0</v>
      </c>
      <c r="AJ40" s="1">
        <f t="shared" si="12"/>
        <v>0</v>
      </c>
      <c r="AK40" s="1">
        <f t="shared" si="13"/>
        <v>5</v>
      </c>
      <c r="AN40" s="1">
        <f t="shared" si="14"/>
        <v>0</v>
      </c>
      <c r="AO40" s="1">
        <f t="shared" si="15"/>
        <v>0</v>
      </c>
      <c r="AP40" s="1">
        <f t="shared" si="16"/>
        <v>0</v>
      </c>
      <c r="AQ40" s="1">
        <f t="shared" si="17"/>
        <v>1</v>
      </c>
      <c r="AR40" s="1">
        <f t="shared" si="18"/>
        <v>0</v>
      </c>
      <c r="AS40" s="1">
        <f t="shared" si="19"/>
        <v>0</v>
      </c>
      <c r="AT40" s="1" t="b">
        <f t="shared" si="20"/>
        <v>0</v>
      </c>
      <c r="AU40" s="1">
        <f t="shared" si="21"/>
        <v>0</v>
      </c>
      <c r="AV40" s="1">
        <f t="shared" si="22"/>
        <v>0</v>
      </c>
      <c r="AW40" s="1">
        <f t="shared" si="23"/>
        <v>0</v>
      </c>
      <c r="BA40" s="54">
        <f t="shared" si="24"/>
        <v>0</v>
      </c>
      <c r="BB40" s="1">
        <f t="shared" si="25"/>
        <v>0</v>
      </c>
      <c r="BC40" s="1">
        <f t="shared" si="26"/>
        <v>0</v>
      </c>
    </row>
    <row r="41" spans="1:55" ht="15">
      <c r="A41" s="61"/>
      <c r="B41" s="62"/>
      <c r="C41" s="63"/>
      <c r="D41" s="71" t="s">
        <v>177</v>
      </c>
      <c r="E41" s="72">
        <v>0</v>
      </c>
      <c r="F41" s="62"/>
      <c r="G41" s="71" t="s">
        <v>177</v>
      </c>
      <c r="H41" s="72">
        <v>0</v>
      </c>
      <c r="I41" s="32" t="s">
        <v>53</v>
      </c>
      <c r="J41" s="62"/>
      <c r="K41" s="95"/>
      <c r="L41" s="66"/>
      <c r="M41" s="56">
        <f t="shared" si="27"/>
        <v>0</v>
      </c>
      <c r="N41" s="57">
        <f t="shared" si="28"/>
        <v>0</v>
      </c>
      <c r="O41" s="79">
        <f t="shared" si="0"/>
      </c>
      <c r="P41" s="79">
        <f t="shared" si="1"/>
      </c>
      <c r="T41" s="1">
        <v>0</v>
      </c>
      <c r="X41" s="1">
        <v>0</v>
      </c>
      <c r="Y41" s="1">
        <f t="shared" si="2"/>
        <v>0</v>
      </c>
      <c r="Z41" s="1">
        <f t="shared" si="3"/>
        <v>0</v>
      </c>
      <c r="AA41" s="1">
        <f t="shared" si="4"/>
        <v>0</v>
      </c>
      <c r="AB41" s="1">
        <f t="shared" si="5"/>
        <v>1</v>
      </c>
      <c r="AC41" s="1">
        <f t="shared" si="6"/>
        <v>0</v>
      </c>
      <c r="AD41" s="1">
        <f t="shared" si="7"/>
        <v>0</v>
      </c>
      <c r="AE41" s="1" t="b">
        <f t="shared" si="8"/>
        <v>0</v>
      </c>
      <c r="AF41" s="1">
        <f t="shared" si="9"/>
        <v>0</v>
      </c>
      <c r="AG41" s="1">
        <f t="shared" si="10"/>
        <v>0</v>
      </c>
      <c r="AH41" s="1">
        <f t="shared" si="11"/>
        <v>0</v>
      </c>
      <c r="AJ41" s="1">
        <f t="shared" si="12"/>
        <v>0</v>
      </c>
      <c r="AK41" s="1">
        <f t="shared" si="13"/>
        <v>5</v>
      </c>
      <c r="AN41" s="1">
        <f t="shared" si="14"/>
        <v>0</v>
      </c>
      <c r="AO41" s="1">
        <f t="shared" si="15"/>
        <v>0</v>
      </c>
      <c r="AP41" s="1">
        <f t="shared" si="16"/>
        <v>0</v>
      </c>
      <c r="AQ41" s="1">
        <f t="shared" si="17"/>
        <v>1</v>
      </c>
      <c r="AR41" s="1">
        <f t="shared" si="18"/>
        <v>0</v>
      </c>
      <c r="AS41" s="1">
        <f t="shared" si="19"/>
        <v>0</v>
      </c>
      <c r="AT41" s="1" t="b">
        <f t="shared" si="20"/>
        <v>0</v>
      </c>
      <c r="AU41" s="1">
        <f t="shared" si="21"/>
        <v>0</v>
      </c>
      <c r="AV41" s="1">
        <f t="shared" si="22"/>
        <v>0</v>
      </c>
      <c r="AW41" s="1">
        <f t="shared" si="23"/>
        <v>0</v>
      </c>
      <c r="BA41" s="54">
        <f t="shared" si="24"/>
        <v>0</v>
      </c>
      <c r="BB41" s="1">
        <f t="shared" si="25"/>
        <v>0</v>
      </c>
      <c r="BC41" s="1">
        <f t="shared" si="26"/>
        <v>0</v>
      </c>
    </row>
    <row r="42" spans="1:55" ht="15">
      <c r="A42" s="61"/>
      <c r="B42" s="62"/>
      <c r="C42" s="63"/>
      <c r="D42" s="71" t="s">
        <v>177</v>
      </c>
      <c r="E42" s="72">
        <v>0</v>
      </c>
      <c r="F42" s="62"/>
      <c r="G42" s="71" t="s">
        <v>177</v>
      </c>
      <c r="H42" s="72">
        <v>0</v>
      </c>
      <c r="I42" s="32" t="s">
        <v>54</v>
      </c>
      <c r="J42" s="62"/>
      <c r="K42" s="95"/>
      <c r="L42" s="66"/>
      <c r="M42" s="56">
        <f t="shared" si="27"/>
        <v>0</v>
      </c>
      <c r="N42" s="57">
        <f t="shared" si="28"/>
        <v>0</v>
      </c>
      <c r="O42" s="79">
        <f t="shared" si="0"/>
      </c>
      <c r="P42" s="79">
        <f t="shared" si="1"/>
      </c>
      <c r="T42" s="1">
        <v>0</v>
      </c>
      <c r="X42" s="1">
        <v>0</v>
      </c>
      <c r="Y42" s="1">
        <f t="shared" si="2"/>
        <v>0</v>
      </c>
      <c r="Z42" s="1">
        <f t="shared" si="3"/>
        <v>0</v>
      </c>
      <c r="AA42" s="1">
        <f t="shared" si="4"/>
        <v>0</v>
      </c>
      <c r="AB42" s="1">
        <f t="shared" si="5"/>
        <v>1</v>
      </c>
      <c r="AC42" s="1">
        <f t="shared" si="6"/>
        <v>0</v>
      </c>
      <c r="AD42" s="1">
        <f t="shared" si="7"/>
        <v>0</v>
      </c>
      <c r="AE42" s="1" t="b">
        <f t="shared" si="8"/>
        <v>0</v>
      </c>
      <c r="AF42" s="1">
        <f t="shared" si="9"/>
        <v>0</v>
      </c>
      <c r="AG42" s="1">
        <f t="shared" si="10"/>
        <v>0</v>
      </c>
      <c r="AH42" s="1">
        <f t="shared" si="11"/>
        <v>0</v>
      </c>
      <c r="AJ42" s="1">
        <f t="shared" si="12"/>
        <v>0</v>
      </c>
      <c r="AK42" s="1">
        <f t="shared" si="13"/>
        <v>5</v>
      </c>
      <c r="AN42" s="1">
        <f t="shared" si="14"/>
        <v>0</v>
      </c>
      <c r="AO42" s="1">
        <f t="shared" si="15"/>
        <v>0</v>
      </c>
      <c r="AP42" s="1">
        <f t="shared" si="16"/>
        <v>0</v>
      </c>
      <c r="AQ42" s="1">
        <f t="shared" si="17"/>
        <v>1</v>
      </c>
      <c r="AR42" s="1">
        <f t="shared" si="18"/>
        <v>0</v>
      </c>
      <c r="AS42" s="1">
        <f t="shared" si="19"/>
        <v>0</v>
      </c>
      <c r="AT42" s="1" t="b">
        <f t="shared" si="20"/>
        <v>0</v>
      </c>
      <c r="AU42" s="1">
        <f t="shared" si="21"/>
        <v>0</v>
      </c>
      <c r="AV42" s="1">
        <f t="shared" si="22"/>
        <v>0</v>
      </c>
      <c r="AW42" s="1">
        <f t="shared" si="23"/>
        <v>0</v>
      </c>
      <c r="BA42" s="54">
        <f t="shared" si="24"/>
        <v>0</v>
      </c>
      <c r="BB42" s="1">
        <f t="shared" si="25"/>
        <v>0</v>
      </c>
      <c r="BC42" s="1">
        <f t="shared" si="26"/>
        <v>0</v>
      </c>
    </row>
    <row r="43" spans="1:55" ht="15">
      <c r="A43" s="61"/>
      <c r="B43" s="62"/>
      <c r="C43" s="63"/>
      <c r="D43" s="71" t="s">
        <v>177</v>
      </c>
      <c r="E43" s="72">
        <v>0</v>
      </c>
      <c r="F43" s="62"/>
      <c r="G43" s="71" t="s">
        <v>177</v>
      </c>
      <c r="H43" s="72">
        <v>0</v>
      </c>
      <c r="I43" s="32" t="s">
        <v>55</v>
      </c>
      <c r="J43" s="62"/>
      <c r="K43" s="95"/>
      <c r="L43" s="66"/>
      <c r="M43" s="56">
        <f t="shared" si="27"/>
        <v>0</v>
      </c>
      <c r="N43" s="57">
        <f t="shared" si="28"/>
        <v>0</v>
      </c>
      <c r="O43" s="79">
        <f t="shared" si="0"/>
      </c>
      <c r="P43" s="79">
        <f t="shared" si="1"/>
      </c>
      <c r="T43" s="1">
        <v>0</v>
      </c>
      <c r="X43" s="1">
        <v>0</v>
      </c>
      <c r="Y43" s="1">
        <f t="shared" si="2"/>
        <v>0</v>
      </c>
      <c r="Z43" s="1">
        <f t="shared" si="3"/>
        <v>0</v>
      </c>
      <c r="AA43" s="1">
        <f t="shared" si="4"/>
        <v>0</v>
      </c>
      <c r="AB43" s="1">
        <f t="shared" si="5"/>
        <v>1</v>
      </c>
      <c r="AC43" s="1">
        <f t="shared" si="6"/>
        <v>0</v>
      </c>
      <c r="AD43" s="1">
        <f t="shared" si="7"/>
        <v>0</v>
      </c>
      <c r="AE43" s="1" t="b">
        <f t="shared" si="8"/>
        <v>0</v>
      </c>
      <c r="AF43" s="1">
        <f t="shared" si="9"/>
        <v>0</v>
      </c>
      <c r="AG43" s="1">
        <f t="shared" si="10"/>
        <v>0</v>
      </c>
      <c r="AH43" s="1">
        <f t="shared" si="11"/>
        <v>0</v>
      </c>
      <c r="AJ43" s="1">
        <f t="shared" si="12"/>
        <v>0</v>
      </c>
      <c r="AK43" s="1">
        <f t="shared" si="13"/>
        <v>5</v>
      </c>
      <c r="AN43" s="1">
        <f t="shared" si="14"/>
        <v>0</v>
      </c>
      <c r="AO43" s="1">
        <f t="shared" si="15"/>
        <v>0</v>
      </c>
      <c r="AP43" s="1">
        <f t="shared" si="16"/>
        <v>0</v>
      </c>
      <c r="AQ43" s="1">
        <f t="shared" si="17"/>
        <v>1</v>
      </c>
      <c r="AR43" s="1">
        <f t="shared" si="18"/>
        <v>0</v>
      </c>
      <c r="AS43" s="1">
        <f t="shared" si="19"/>
        <v>0</v>
      </c>
      <c r="AT43" s="1" t="b">
        <f t="shared" si="20"/>
        <v>0</v>
      </c>
      <c r="AU43" s="1">
        <f t="shared" si="21"/>
        <v>0</v>
      </c>
      <c r="AV43" s="1">
        <f t="shared" si="22"/>
        <v>0</v>
      </c>
      <c r="AW43" s="1">
        <f t="shared" si="23"/>
        <v>0</v>
      </c>
      <c r="BA43" s="54">
        <f t="shared" si="24"/>
        <v>0</v>
      </c>
      <c r="BB43" s="1">
        <f t="shared" si="25"/>
        <v>0</v>
      </c>
      <c r="BC43" s="1">
        <f t="shared" si="26"/>
        <v>0</v>
      </c>
    </row>
    <row r="44" spans="1:55" ht="15">
      <c r="A44" s="61"/>
      <c r="B44" s="62"/>
      <c r="C44" s="63"/>
      <c r="D44" s="71" t="s">
        <v>177</v>
      </c>
      <c r="E44" s="72">
        <v>0</v>
      </c>
      <c r="F44" s="62"/>
      <c r="G44" s="71" t="s">
        <v>177</v>
      </c>
      <c r="H44" s="72">
        <v>0</v>
      </c>
      <c r="I44" s="32" t="s">
        <v>56</v>
      </c>
      <c r="J44" s="62"/>
      <c r="K44" s="95"/>
      <c r="L44" s="66"/>
      <c r="M44" s="56">
        <f t="shared" si="27"/>
        <v>0</v>
      </c>
      <c r="N44" s="57">
        <f t="shared" si="28"/>
        <v>0</v>
      </c>
      <c r="O44" s="79">
        <f t="shared" si="0"/>
      </c>
      <c r="P44" s="79">
        <f t="shared" si="1"/>
      </c>
      <c r="T44" s="1">
        <v>0</v>
      </c>
      <c r="X44" s="1">
        <v>0</v>
      </c>
      <c r="Y44" s="1">
        <f t="shared" si="2"/>
        <v>0</v>
      </c>
      <c r="Z44" s="1">
        <f t="shared" si="3"/>
        <v>0</v>
      </c>
      <c r="AA44" s="1">
        <f t="shared" si="4"/>
        <v>0</v>
      </c>
      <c r="AB44" s="1">
        <f t="shared" si="5"/>
        <v>1</v>
      </c>
      <c r="AC44" s="1">
        <f t="shared" si="6"/>
        <v>0</v>
      </c>
      <c r="AD44" s="1">
        <f t="shared" si="7"/>
        <v>0</v>
      </c>
      <c r="AE44" s="1" t="b">
        <f t="shared" si="8"/>
        <v>0</v>
      </c>
      <c r="AF44" s="1">
        <f t="shared" si="9"/>
        <v>0</v>
      </c>
      <c r="AG44" s="1">
        <f t="shared" si="10"/>
        <v>0</v>
      </c>
      <c r="AH44" s="1">
        <f t="shared" si="11"/>
        <v>0</v>
      </c>
      <c r="AJ44" s="1">
        <f t="shared" si="12"/>
        <v>0</v>
      </c>
      <c r="AK44" s="1">
        <f t="shared" si="13"/>
        <v>5</v>
      </c>
      <c r="AN44" s="1">
        <f t="shared" si="14"/>
        <v>0</v>
      </c>
      <c r="AO44" s="1">
        <f t="shared" si="15"/>
        <v>0</v>
      </c>
      <c r="AP44" s="1">
        <f t="shared" si="16"/>
        <v>0</v>
      </c>
      <c r="AQ44" s="1">
        <f t="shared" si="17"/>
        <v>1</v>
      </c>
      <c r="AR44" s="1">
        <f t="shared" si="18"/>
        <v>0</v>
      </c>
      <c r="AS44" s="1">
        <f t="shared" si="19"/>
        <v>0</v>
      </c>
      <c r="AT44" s="1" t="b">
        <f t="shared" si="20"/>
        <v>0</v>
      </c>
      <c r="AU44" s="1">
        <f t="shared" si="21"/>
        <v>0</v>
      </c>
      <c r="AV44" s="1">
        <f t="shared" si="22"/>
        <v>0</v>
      </c>
      <c r="AW44" s="1">
        <f t="shared" si="23"/>
        <v>0</v>
      </c>
      <c r="BA44" s="54">
        <f t="shared" si="24"/>
        <v>0</v>
      </c>
      <c r="BB44" s="1">
        <f t="shared" si="25"/>
        <v>0</v>
      </c>
      <c r="BC44" s="1">
        <f t="shared" si="26"/>
        <v>0</v>
      </c>
    </row>
    <row r="45" spans="1:55" ht="15">
      <c r="A45" s="61"/>
      <c r="B45" s="62"/>
      <c r="C45" s="63"/>
      <c r="D45" s="71" t="s">
        <v>177</v>
      </c>
      <c r="E45" s="72">
        <v>0</v>
      </c>
      <c r="F45" s="62"/>
      <c r="G45" s="71" t="s">
        <v>177</v>
      </c>
      <c r="H45" s="72">
        <v>0</v>
      </c>
      <c r="I45" s="32" t="s">
        <v>57</v>
      </c>
      <c r="J45" s="62"/>
      <c r="K45" s="95"/>
      <c r="L45" s="66"/>
      <c r="M45" s="56">
        <f t="shared" si="27"/>
        <v>0</v>
      </c>
      <c r="N45" s="57">
        <f t="shared" si="28"/>
        <v>0</v>
      </c>
      <c r="O45" s="79">
        <f t="shared" si="0"/>
      </c>
      <c r="P45" s="79">
        <f t="shared" si="1"/>
      </c>
      <c r="T45" s="1">
        <v>0</v>
      </c>
      <c r="X45" s="1">
        <v>0</v>
      </c>
      <c r="Y45" s="1">
        <f t="shared" si="2"/>
        <v>0</v>
      </c>
      <c r="Z45" s="1">
        <f t="shared" si="3"/>
        <v>0</v>
      </c>
      <c r="AA45" s="1">
        <f t="shared" si="4"/>
        <v>0</v>
      </c>
      <c r="AB45" s="1">
        <f t="shared" si="5"/>
        <v>1</v>
      </c>
      <c r="AC45" s="1">
        <f t="shared" si="6"/>
        <v>0</v>
      </c>
      <c r="AD45" s="1">
        <f t="shared" si="7"/>
        <v>0</v>
      </c>
      <c r="AE45" s="1" t="b">
        <f t="shared" si="8"/>
        <v>0</v>
      </c>
      <c r="AF45" s="1">
        <f t="shared" si="9"/>
        <v>0</v>
      </c>
      <c r="AG45" s="1">
        <f t="shared" si="10"/>
        <v>0</v>
      </c>
      <c r="AH45" s="1">
        <f t="shared" si="11"/>
        <v>0</v>
      </c>
      <c r="AJ45" s="1">
        <f t="shared" si="12"/>
        <v>0</v>
      </c>
      <c r="AK45" s="1">
        <f t="shared" si="13"/>
        <v>5</v>
      </c>
      <c r="AN45" s="1">
        <f t="shared" si="14"/>
        <v>0</v>
      </c>
      <c r="AO45" s="1">
        <f t="shared" si="15"/>
        <v>0</v>
      </c>
      <c r="AP45" s="1">
        <f t="shared" si="16"/>
        <v>0</v>
      </c>
      <c r="AQ45" s="1">
        <f t="shared" si="17"/>
        <v>1</v>
      </c>
      <c r="AR45" s="1">
        <f t="shared" si="18"/>
        <v>0</v>
      </c>
      <c r="AS45" s="1">
        <f t="shared" si="19"/>
        <v>0</v>
      </c>
      <c r="AT45" s="1" t="b">
        <f t="shared" si="20"/>
        <v>0</v>
      </c>
      <c r="AU45" s="1">
        <f t="shared" si="21"/>
        <v>0</v>
      </c>
      <c r="AV45" s="1">
        <f t="shared" si="22"/>
        <v>0</v>
      </c>
      <c r="AW45" s="1">
        <f t="shared" si="23"/>
        <v>0</v>
      </c>
      <c r="BA45" s="54">
        <f t="shared" si="24"/>
        <v>0</v>
      </c>
      <c r="BB45" s="1">
        <f t="shared" si="25"/>
        <v>0</v>
      </c>
      <c r="BC45" s="1">
        <f t="shared" si="26"/>
        <v>0</v>
      </c>
    </row>
    <row r="46" spans="1:55" ht="15">
      <c r="A46" s="61"/>
      <c r="B46" s="62"/>
      <c r="C46" s="63"/>
      <c r="D46" s="71" t="s">
        <v>177</v>
      </c>
      <c r="E46" s="72">
        <v>0</v>
      </c>
      <c r="F46" s="62"/>
      <c r="G46" s="71" t="s">
        <v>177</v>
      </c>
      <c r="H46" s="72">
        <v>0</v>
      </c>
      <c r="I46" s="32" t="s">
        <v>58</v>
      </c>
      <c r="J46" s="62"/>
      <c r="K46" s="95"/>
      <c r="L46" s="66"/>
      <c r="M46" s="56">
        <f t="shared" si="27"/>
        <v>0</v>
      </c>
      <c r="N46" s="57">
        <f t="shared" si="28"/>
        <v>0</v>
      </c>
      <c r="O46" s="79">
        <f t="shared" si="0"/>
      </c>
      <c r="P46" s="79">
        <f t="shared" si="1"/>
      </c>
      <c r="T46" s="1">
        <v>0</v>
      </c>
      <c r="X46" s="1">
        <v>0</v>
      </c>
      <c r="Y46" s="1">
        <f t="shared" si="2"/>
        <v>0</v>
      </c>
      <c r="Z46" s="1">
        <f t="shared" si="3"/>
        <v>0</v>
      </c>
      <c r="AA46" s="1">
        <f t="shared" si="4"/>
        <v>0</v>
      </c>
      <c r="AB46" s="1">
        <f t="shared" si="5"/>
        <v>1</v>
      </c>
      <c r="AC46" s="1">
        <f t="shared" si="6"/>
        <v>0</v>
      </c>
      <c r="AD46" s="1">
        <f t="shared" si="7"/>
        <v>0</v>
      </c>
      <c r="AE46" s="1" t="b">
        <f t="shared" si="8"/>
        <v>0</v>
      </c>
      <c r="AF46" s="1">
        <f t="shared" si="9"/>
        <v>0</v>
      </c>
      <c r="AG46" s="1">
        <f t="shared" si="10"/>
        <v>0</v>
      </c>
      <c r="AH46" s="1">
        <f t="shared" si="11"/>
        <v>0</v>
      </c>
      <c r="AJ46" s="1">
        <f t="shared" si="12"/>
        <v>0</v>
      </c>
      <c r="AK46" s="1">
        <f t="shared" si="13"/>
        <v>5</v>
      </c>
      <c r="AN46" s="1">
        <f t="shared" si="14"/>
        <v>0</v>
      </c>
      <c r="AO46" s="1">
        <f t="shared" si="15"/>
        <v>0</v>
      </c>
      <c r="AP46" s="1">
        <f t="shared" si="16"/>
        <v>0</v>
      </c>
      <c r="AQ46" s="1">
        <f t="shared" si="17"/>
        <v>1</v>
      </c>
      <c r="AR46" s="1">
        <f t="shared" si="18"/>
        <v>0</v>
      </c>
      <c r="AS46" s="1">
        <f t="shared" si="19"/>
        <v>0</v>
      </c>
      <c r="AT46" s="1" t="b">
        <f t="shared" si="20"/>
        <v>0</v>
      </c>
      <c r="AU46" s="1">
        <f t="shared" si="21"/>
        <v>0</v>
      </c>
      <c r="AV46" s="1">
        <f t="shared" si="22"/>
        <v>0</v>
      </c>
      <c r="AW46" s="1">
        <f t="shared" si="23"/>
        <v>0</v>
      </c>
      <c r="BA46" s="54">
        <f t="shared" si="24"/>
        <v>0</v>
      </c>
      <c r="BB46" s="1">
        <f t="shared" si="25"/>
        <v>0</v>
      </c>
      <c r="BC46" s="1">
        <f t="shared" si="26"/>
        <v>0</v>
      </c>
    </row>
    <row r="47" spans="1:55" ht="15">
      <c r="A47" s="61"/>
      <c r="B47" s="62"/>
      <c r="C47" s="63"/>
      <c r="D47" s="71" t="s">
        <v>177</v>
      </c>
      <c r="E47" s="72">
        <v>0</v>
      </c>
      <c r="F47" s="62"/>
      <c r="G47" s="71" t="s">
        <v>177</v>
      </c>
      <c r="H47" s="72">
        <v>0</v>
      </c>
      <c r="I47" s="32" t="s">
        <v>59</v>
      </c>
      <c r="J47" s="62"/>
      <c r="K47" s="95"/>
      <c r="L47" s="66"/>
      <c r="M47" s="56">
        <f t="shared" si="27"/>
        <v>0</v>
      </c>
      <c r="N47" s="57">
        <f t="shared" si="28"/>
        <v>0</v>
      </c>
      <c r="O47" s="79">
        <f t="shared" si="0"/>
      </c>
      <c r="P47" s="79">
        <f t="shared" si="1"/>
      </c>
      <c r="T47" s="1">
        <v>0</v>
      </c>
      <c r="X47" s="1">
        <v>0</v>
      </c>
      <c r="Y47" s="1">
        <f t="shared" si="2"/>
        <v>0</v>
      </c>
      <c r="Z47" s="1">
        <f t="shared" si="3"/>
        <v>0</v>
      </c>
      <c r="AA47" s="1">
        <f t="shared" si="4"/>
        <v>0</v>
      </c>
      <c r="AB47" s="1">
        <f t="shared" si="5"/>
        <v>1</v>
      </c>
      <c r="AC47" s="1">
        <f t="shared" si="6"/>
        <v>0</v>
      </c>
      <c r="AD47" s="1">
        <f t="shared" si="7"/>
        <v>0</v>
      </c>
      <c r="AE47" s="1" t="b">
        <f t="shared" si="8"/>
        <v>0</v>
      </c>
      <c r="AF47" s="1">
        <f t="shared" si="9"/>
        <v>0</v>
      </c>
      <c r="AG47" s="1">
        <f t="shared" si="10"/>
        <v>0</v>
      </c>
      <c r="AH47" s="1">
        <f t="shared" si="11"/>
        <v>0</v>
      </c>
      <c r="AJ47" s="1">
        <f t="shared" si="12"/>
        <v>0</v>
      </c>
      <c r="AK47" s="1">
        <f t="shared" si="13"/>
        <v>5</v>
      </c>
      <c r="AN47" s="1">
        <f t="shared" si="14"/>
        <v>0</v>
      </c>
      <c r="AO47" s="1">
        <f t="shared" si="15"/>
        <v>0</v>
      </c>
      <c r="AP47" s="1">
        <f t="shared" si="16"/>
        <v>0</v>
      </c>
      <c r="AQ47" s="1">
        <f t="shared" si="17"/>
        <v>1</v>
      </c>
      <c r="AR47" s="1">
        <f t="shared" si="18"/>
        <v>0</v>
      </c>
      <c r="AS47" s="1">
        <f t="shared" si="19"/>
        <v>0</v>
      </c>
      <c r="AT47" s="1" t="b">
        <f t="shared" si="20"/>
        <v>0</v>
      </c>
      <c r="AU47" s="1">
        <f t="shared" si="21"/>
        <v>0</v>
      </c>
      <c r="AV47" s="1">
        <f t="shared" si="22"/>
        <v>0</v>
      </c>
      <c r="AW47" s="1">
        <f t="shared" si="23"/>
        <v>0</v>
      </c>
      <c r="BA47" s="54">
        <f t="shared" si="24"/>
        <v>0</v>
      </c>
      <c r="BB47" s="1">
        <f t="shared" si="25"/>
        <v>0</v>
      </c>
      <c r="BC47" s="1">
        <f t="shared" si="26"/>
        <v>0</v>
      </c>
    </row>
    <row r="48" spans="1:55" ht="15">
      <c r="A48" s="61"/>
      <c r="B48" s="62"/>
      <c r="C48" s="63"/>
      <c r="D48" s="71" t="s">
        <v>177</v>
      </c>
      <c r="E48" s="72">
        <v>0</v>
      </c>
      <c r="F48" s="62"/>
      <c r="G48" s="71" t="s">
        <v>177</v>
      </c>
      <c r="H48" s="72">
        <v>0</v>
      </c>
      <c r="I48" s="32" t="s">
        <v>60</v>
      </c>
      <c r="J48" s="62"/>
      <c r="K48" s="95"/>
      <c r="L48" s="66"/>
      <c r="M48" s="56">
        <f t="shared" si="27"/>
        <v>0</v>
      </c>
      <c r="N48" s="57">
        <f t="shared" si="28"/>
        <v>0</v>
      </c>
      <c r="O48" s="79">
        <f t="shared" si="0"/>
      </c>
      <c r="P48" s="79">
        <f t="shared" si="1"/>
      </c>
      <c r="T48" s="1">
        <v>0</v>
      </c>
      <c r="X48" s="1">
        <v>0</v>
      </c>
      <c r="Y48" s="1">
        <f t="shared" si="2"/>
        <v>0</v>
      </c>
      <c r="Z48" s="1">
        <f t="shared" si="3"/>
        <v>0</v>
      </c>
      <c r="AA48" s="1">
        <f t="shared" si="4"/>
        <v>0</v>
      </c>
      <c r="AB48" s="1">
        <f t="shared" si="5"/>
        <v>1</v>
      </c>
      <c r="AC48" s="1">
        <f t="shared" si="6"/>
        <v>0</v>
      </c>
      <c r="AD48" s="1">
        <f t="shared" si="7"/>
        <v>0</v>
      </c>
      <c r="AE48" s="1" t="b">
        <f t="shared" si="8"/>
        <v>0</v>
      </c>
      <c r="AF48" s="1">
        <f t="shared" si="9"/>
        <v>0</v>
      </c>
      <c r="AG48" s="1">
        <f t="shared" si="10"/>
        <v>0</v>
      </c>
      <c r="AH48" s="1">
        <f t="shared" si="11"/>
        <v>0</v>
      </c>
      <c r="AJ48" s="1">
        <f t="shared" si="12"/>
        <v>0</v>
      </c>
      <c r="AK48" s="1">
        <f t="shared" si="13"/>
        <v>5</v>
      </c>
      <c r="AN48" s="1">
        <f t="shared" si="14"/>
        <v>0</v>
      </c>
      <c r="AO48" s="1">
        <f t="shared" si="15"/>
        <v>0</v>
      </c>
      <c r="AP48" s="1">
        <f t="shared" si="16"/>
        <v>0</v>
      </c>
      <c r="AQ48" s="1">
        <f t="shared" si="17"/>
        <v>1</v>
      </c>
      <c r="AR48" s="1">
        <f t="shared" si="18"/>
        <v>0</v>
      </c>
      <c r="AS48" s="1">
        <f t="shared" si="19"/>
        <v>0</v>
      </c>
      <c r="AT48" s="1" t="b">
        <f t="shared" si="20"/>
        <v>0</v>
      </c>
      <c r="AU48" s="1">
        <f t="shared" si="21"/>
        <v>0</v>
      </c>
      <c r="AV48" s="1">
        <f t="shared" si="22"/>
        <v>0</v>
      </c>
      <c r="AW48" s="1">
        <f t="shared" si="23"/>
        <v>0</v>
      </c>
      <c r="BA48" s="54">
        <f t="shared" si="24"/>
        <v>0</v>
      </c>
      <c r="BB48" s="1">
        <f t="shared" si="25"/>
        <v>0</v>
      </c>
      <c r="BC48" s="1">
        <f t="shared" si="26"/>
        <v>0</v>
      </c>
    </row>
    <row r="49" spans="1:55" ht="15">
      <c r="A49" s="61"/>
      <c r="B49" s="62"/>
      <c r="C49" s="63"/>
      <c r="D49" s="71" t="s">
        <v>177</v>
      </c>
      <c r="E49" s="72">
        <v>0</v>
      </c>
      <c r="F49" s="62"/>
      <c r="G49" s="71" t="s">
        <v>177</v>
      </c>
      <c r="H49" s="72">
        <v>0</v>
      </c>
      <c r="I49" s="32" t="s">
        <v>61</v>
      </c>
      <c r="J49" s="62"/>
      <c r="K49" s="95"/>
      <c r="L49" s="66"/>
      <c r="M49" s="56">
        <f t="shared" si="27"/>
        <v>0</v>
      </c>
      <c r="N49" s="57">
        <f t="shared" si="28"/>
        <v>0</v>
      </c>
      <c r="O49" s="79">
        <f t="shared" si="0"/>
      </c>
      <c r="P49" s="79">
        <f t="shared" si="1"/>
      </c>
      <c r="T49" s="1">
        <v>0</v>
      </c>
      <c r="X49" s="1">
        <v>0</v>
      </c>
      <c r="Y49" s="1">
        <f t="shared" si="2"/>
        <v>0</v>
      </c>
      <c r="Z49" s="1">
        <f t="shared" si="3"/>
        <v>0</v>
      </c>
      <c r="AA49" s="1">
        <f t="shared" si="4"/>
        <v>0</v>
      </c>
      <c r="AB49" s="1">
        <f t="shared" si="5"/>
        <v>1</v>
      </c>
      <c r="AC49" s="1">
        <f t="shared" si="6"/>
        <v>0</v>
      </c>
      <c r="AD49" s="1">
        <f t="shared" si="7"/>
        <v>0</v>
      </c>
      <c r="AE49" s="1" t="b">
        <f t="shared" si="8"/>
        <v>0</v>
      </c>
      <c r="AF49" s="1">
        <f t="shared" si="9"/>
        <v>0</v>
      </c>
      <c r="AG49" s="1">
        <f t="shared" si="10"/>
        <v>0</v>
      </c>
      <c r="AH49" s="1">
        <f t="shared" si="11"/>
        <v>0</v>
      </c>
      <c r="AJ49" s="1">
        <f t="shared" si="12"/>
        <v>0</v>
      </c>
      <c r="AK49" s="1">
        <f t="shared" si="13"/>
        <v>5</v>
      </c>
      <c r="AN49" s="1">
        <f t="shared" si="14"/>
        <v>0</v>
      </c>
      <c r="AO49" s="1">
        <f t="shared" si="15"/>
        <v>0</v>
      </c>
      <c r="AP49" s="1">
        <f t="shared" si="16"/>
        <v>0</v>
      </c>
      <c r="AQ49" s="1">
        <f t="shared" si="17"/>
        <v>1</v>
      </c>
      <c r="AR49" s="1">
        <f t="shared" si="18"/>
        <v>0</v>
      </c>
      <c r="AS49" s="1">
        <f t="shared" si="19"/>
        <v>0</v>
      </c>
      <c r="AT49" s="1" t="b">
        <f t="shared" si="20"/>
        <v>0</v>
      </c>
      <c r="AU49" s="1">
        <f t="shared" si="21"/>
        <v>0</v>
      </c>
      <c r="AV49" s="1">
        <f t="shared" si="22"/>
        <v>0</v>
      </c>
      <c r="AW49" s="1">
        <f t="shared" si="23"/>
        <v>0</v>
      </c>
      <c r="BA49" s="54">
        <f t="shared" si="24"/>
        <v>0</v>
      </c>
      <c r="BB49" s="1">
        <f t="shared" si="25"/>
        <v>0</v>
      </c>
      <c r="BC49" s="1">
        <f t="shared" si="26"/>
        <v>0</v>
      </c>
    </row>
    <row r="50" spans="1:55" ht="15">
      <c r="A50" s="61"/>
      <c r="B50" s="62"/>
      <c r="C50" s="63"/>
      <c r="D50" s="71" t="s">
        <v>177</v>
      </c>
      <c r="E50" s="72">
        <v>0</v>
      </c>
      <c r="F50" s="62"/>
      <c r="G50" s="71" t="s">
        <v>177</v>
      </c>
      <c r="H50" s="72">
        <v>0</v>
      </c>
      <c r="I50" s="32" t="s">
        <v>62</v>
      </c>
      <c r="J50" s="62"/>
      <c r="K50" s="95"/>
      <c r="L50" s="66"/>
      <c r="M50" s="56">
        <f t="shared" si="27"/>
        <v>0</v>
      </c>
      <c r="N50" s="57">
        <f t="shared" si="28"/>
        <v>0</v>
      </c>
      <c r="O50" s="79">
        <f t="shared" si="0"/>
      </c>
      <c r="P50" s="79">
        <f t="shared" si="1"/>
      </c>
      <c r="T50" s="1">
        <v>0</v>
      </c>
      <c r="X50" s="1">
        <v>0</v>
      </c>
      <c r="Y50" s="1">
        <f t="shared" si="2"/>
        <v>0</v>
      </c>
      <c r="Z50" s="1">
        <f t="shared" si="3"/>
        <v>0</v>
      </c>
      <c r="AA50" s="1">
        <f t="shared" si="4"/>
        <v>0</v>
      </c>
      <c r="AB50" s="1">
        <f t="shared" si="5"/>
        <v>1</v>
      </c>
      <c r="AC50" s="1">
        <f t="shared" si="6"/>
        <v>0</v>
      </c>
      <c r="AD50" s="1">
        <f t="shared" si="7"/>
        <v>0</v>
      </c>
      <c r="AE50" s="1" t="b">
        <f t="shared" si="8"/>
        <v>0</v>
      </c>
      <c r="AF50" s="1">
        <f t="shared" si="9"/>
        <v>0</v>
      </c>
      <c r="AG50" s="1">
        <f t="shared" si="10"/>
        <v>0</v>
      </c>
      <c r="AH50" s="1">
        <f t="shared" si="11"/>
        <v>0</v>
      </c>
      <c r="AJ50" s="1">
        <f t="shared" si="12"/>
        <v>0</v>
      </c>
      <c r="AK50" s="1">
        <f t="shared" si="13"/>
        <v>5</v>
      </c>
      <c r="AN50" s="1">
        <f t="shared" si="14"/>
        <v>0</v>
      </c>
      <c r="AO50" s="1">
        <f t="shared" si="15"/>
        <v>0</v>
      </c>
      <c r="AP50" s="1">
        <f t="shared" si="16"/>
        <v>0</v>
      </c>
      <c r="AQ50" s="1">
        <f t="shared" si="17"/>
        <v>1</v>
      </c>
      <c r="AR50" s="1">
        <f t="shared" si="18"/>
        <v>0</v>
      </c>
      <c r="AS50" s="1">
        <f t="shared" si="19"/>
        <v>0</v>
      </c>
      <c r="AT50" s="1" t="b">
        <f t="shared" si="20"/>
        <v>0</v>
      </c>
      <c r="AU50" s="1">
        <f t="shared" si="21"/>
        <v>0</v>
      </c>
      <c r="AV50" s="1">
        <f t="shared" si="22"/>
        <v>0</v>
      </c>
      <c r="AW50" s="1">
        <f t="shared" si="23"/>
        <v>0</v>
      </c>
      <c r="BA50" s="54">
        <f t="shared" si="24"/>
        <v>0</v>
      </c>
      <c r="BB50" s="1">
        <f t="shared" si="25"/>
        <v>0</v>
      </c>
      <c r="BC50" s="1">
        <f t="shared" si="26"/>
        <v>0</v>
      </c>
    </row>
    <row r="51" spans="1:55" ht="15">
      <c r="A51" s="61"/>
      <c r="B51" s="62"/>
      <c r="C51" s="63"/>
      <c r="D51" s="71" t="s">
        <v>177</v>
      </c>
      <c r="E51" s="72">
        <v>0</v>
      </c>
      <c r="F51" s="62"/>
      <c r="G51" s="71" t="s">
        <v>177</v>
      </c>
      <c r="H51" s="72">
        <v>0</v>
      </c>
      <c r="I51" s="32" t="s">
        <v>63</v>
      </c>
      <c r="J51" s="62"/>
      <c r="K51" s="95"/>
      <c r="L51" s="66"/>
      <c r="M51" s="56">
        <f t="shared" si="27"/>
        <v>0</v>
      </c>
      <c r="N51" s="57">
        <f t="shared" si="28"/>
        <v>0</v>
      </c>
      <c r="O51" s="79">
        <f t="shared" si="0"/>
      </c>
      <c r="P51" s="79">
        <f t="shared" si="1"/>
      </c>
      <c r="T51" s="1">
        <v>0</v>
      </c>
      <c r="X51" s="1">
        <v>0</v>
      </c>
      <c r="Y51" s="1">
        <f t="shared" si="2"/>
        <v>0</v>
      </c>
      <c r="Z51" s="1">
        <f t="shared" si="3"/>
        <v>0</v>
      </c>
      <c r="AA51" s="1">
        <f t="shared" si="4"/>
        <v>0</v>
      </c>
      <c r="AB51" s="1">
        <f t="shared" si="5"/>
        <v>1</v>
      </c>
      <c r="AC51" s="1">
        <f t="shared" si="6"/>
        <v>0</v>
      </c>
      <c r="AD51" s="1">
        <f t="shared" si="7"/>
        <v>0</v>
      </c>
      <c r="AE51" s="1" t="b">
        <f t="shared" si="8"/>
        <v>0</v>
      </c>
      <c r="AF51" s="1">
        <f t="shared" si="9"/>
        <v>0</v>
      </c>
      <c r="AG51" s="1">
        <f t="shared" si="10"/>
        <v>0</v>
      </c>
      <c r="AH51" s="1">
        <f t="shared" si="11"/>
        <v>0</v>
      </c>
      <c r="AJ51" s="1">
        <f t="shared" si="12"/>
        <v>0</v>
      </c>
      <c r="AK51" s="1">
        <f t="shared" si="13"/>
        <v>5</v>
      </c>
      <c r="AN51" s="1">
        <f t="shared" si="14"/>
        <v>0</v>
      </c>
      <c r="AO51" s="1">
        <f t="shared" si="15"/>
        <v>0</v>
      </c>
      <c r="AP51" s="1">
        <f t="shared" si="16"/>
        <v>0</v>
      </c>
      <c r="AQ51" s="1">
        <f t="shared" si="17"/>
        <v>1</v>
      </c>
      <c r="AR51" s="1">
        <f t="shared" si="18"/>
        <v>0</v>
      </c>
      <c r="AS51" s="1">
        <f t="shared" si="19"/>
        <v>0</v>
      </c>
      <c r="AT51" s="1" t="b">
        <f t="shared" si="20"/>
        <v>0</v>
      </c>
      <c r="AU51" s="1">
        <f t="shared" si="21"/>
        <v>0</v>
      </c>
      <c r="AV51" s="1">
        <f t="shared" si="22"/>
        <v>0</v>
      </c>
      <c r="AW51" s="1">
        <f t="shared" si="23"/>
        <v>0</v>
      </c>
      <c r="BA51" s="54">
        <f t="shared" si="24"/>
        <v>0</v>
      </c>
      <c r="BB51" s="1">
        <f t="shared" si="25"/>
        <v>0</v>
      </c>
      <c r="BC51" s="1">
        <f t="shared" si="26"/>
        <v>0</v>
      </c>
    </row>
    <row r="52" spans="1:55" ht="15">
      <c r="A52" s="61"/>
      <c r="B52" s="62"/>
      <c r="C52" s="63"/>
      <c r="D52" s="71" t="s">
        <v>177</v>
      </c>
      <c r="E52" s="72">
        <v>0</v>
      </c>
      <c r="F52" s="62"/>
      <c r="G52" s="71" t="s">
        <v>177</v>
      </c>
      <c r="H52" s="72">
        <v>0</v>
      </c>
      <c r="I52" s="32" t="s">
        <v>67</v>
      </c>
      <c r="J52" s="62"/>
      <c r="K52" s="95"/>
      <c r="L52" s="66"/>
      <c r="M52" s="56">
        <f t="shared" si="27"/>
        <v>0</v>
      </c>
      <c r="N52" s="57">
        <f t="shared" si="28"/>
        <v>0</v>
      </c>
      <c r="O52" s="79">
        <f t="shared" si="0"/>
      </c>
      <c r="P52" s="79">
        <f t="shared" si="1"/>
      </c>
      <c r="T52" s="1">
        <v>0</v>
      </c>
      <c r="X52" s="1">
        <v>0</v>
      </c>
      <c r="Y52" s="1">
        <f t="shared" si="2"/>
        <v>0</v>
      </c>
      <c r="Z52" s="1">
        <f t="shared" si="3"/>
        <v>0</v>
      </c>
      <c r="AA52" s="1">
        <f t="shared" si="4"/>
        <v>0</v>
      </c>
      <c r="AB52" s="1">
        <f t="shared" si="5"/>
        <v>1</v>
      </c>
      <c r="AC52" s="1">
        <f t="shared" si="6"/>
        <v>0</v>
      </c>
      <c r="AD52" s="1">
        <f t="shared" si="7"/>
        <v>0</v>
      </c>
      <c r="AE52" s="1" t="b">
        <f t="shared" si="8"/>
        <v>0</v>
      </c>
      <c r="AF52" s="1">
        <f t="shared" si="9"/>
        <v>0</v>
      </c>
      <c r="AG52" s="1">
        <f t="shared" si="10"/>
        <v>0</v>
      </c>
      <c r="AH52" s="1">
        <f t="shared" si="11"/>
        <v>0</v>
      </c>
      <c r="AJ52" s="1">
        <f t="shared" si="12"/>
        <v>0</v>
      </c>
      <c r="AK52" s="1">
        <f t="shared" si="13"/>
        <v>5</v>
      </c>
      <c r="AN52" s="1">
        <f t="shared" si="14"/>
        <v>0</v>
      </c>
      <c r="AO52" s="1">
        <f t="shared" si="15"/>
        <v>0</v>
      </c>
      <c r="AP52" s="1">
        <f t="shared" si="16"/>
        <v>0</v>
      </c>
      <c r="AQ52" s="1">
        <f t="shared" si="17"/>
        <v>1</v>
      </c>
      <c r="AR52" s="1">
        <f t="shared" si="18"/>
        <v>0</v>
      </c>
      <c r="AS52" s="1">
        <f t="shared" si="19"/>
        <v>0</v>
      </c>
      <c r="AT52" s="1" t="b">
        <f t="shared" si="20"/>
        <v>0</v>
      </c>
      <c r="AU52" s="1">
        <f t="shared" si="21"/>
        <v>0</v>
      </c>
      <c r="AV52" s="1">
        <f t="shared" si="22"/>
        <v>0</v>
      </c>
      <c r="AW52" s="1">
        <f t="shared" si="23"/>
        <v>0</v>
      </c>
      <c r="BA52" s="54">
        <f t="shared" si="24"/>
        <v>0</v>
      </c>
      <c r="BB52" s="1">
        <f t="shared" si="25"/>
        <v>0</v>
      </c>
      <c r="BC52" s="1">
        <f t="shared" si="26"/>
        <v>0</v>
      </c>
    </row>
    <row r="53" spans="1:55" ht="15">
      <c r="A53" s="61"/>
      <c r="B53" s="62"/>
      <c r="C53" s="63"/>
      <c r="D53" s="71" t="s">
        <v>177</v>
      </c>
      <c r="E53" s="72">
        <v>0</v>
      </c>
      <c r="F53" s="62"/>
      <c r="G53" s="71" t="s">
        <v>177</v>
      </c>
      <c r="H53" s="72">
        <v>0</v>
      </c>
      <c r="I53" s="32" t="s">
        <v>68</v>
      </c>
      <c r="J53" s="62"/>
      <c r="K53" s="95"/>
      <c r="L53" s="66"/>
      <c r="M53" s="56">
        <f t="shared" si="27"/>
        <v>0</v>
      </c>
      <c r="N53" s="57">
        <f t="shared" si="28"/>
        <v>0</v>
      </c>
      <c r="O53" s="79">
        <f t="shared" si="0"/>
      </c>
      <c r="P53" s="79">
        <f t="shared" si="1"/>
      </c>
      <c r="T53" s="1">
        <v>0</v>
      </c>
      <c r="X53" s="1">
        <v>0</v>
      </c>
      <c r="Y53" s="1">
        <f t="shared" si="2"/>
        <v>0</v>
      </c>
      <c r="Z53" s="1">
        <f t="shared" si="3"/>
        <v>0</v>
      </c>
      <c r="AA53" s="1">
        <f t="shared" si="4"/>
        <v>0</v>
      </c>
      <c r="AB53" s="1">
        <f t="shared" si="5"/>
        <v>1</v>
      </c>
      <c r="AC53" s="1">
        <f t="shared" si="6"/>
        <v>0</v>
      </c>
      <c r="AD53" s="1">
        <f t="shared" si="7"/>
        <v>0</v>
      </c>
      <c r="AE53" s="1" t="b">
        <f t="shared" si="8"/>
        <v>0</v>
      </c>
      <c r="AF53" s="1">
        <f t="shared" si="9"/>
        <v>0</v>
      </c>
      <c r="AG53" s="1">
        <f t="shared" si="10"/>
        <v>0</v>
      </c>
      <c r="AH53" s="1">
        <f t="shared" si="11"/>
        <v>0</v>
      </c>
      <c r="AJ53" s="1">
        <f t="shared" si="12"/>
        <v>0</v>
      </c>
      <c r="AK53" s="1">
        <f t="shared" si="13"/>
        <v>5</v>
      </c>
      <c r="AN53" s="1">
        <f t="shared" si="14"/>
        <v>0</v>
      </c>
      <c r="AO53" s="1">
        <f t="shared" si="15"/>
        <v>0</v>
      </c>
      <c r="AP53" s="1">
        <f t="shared" si="16"/>
        <v>0</v>
      </c>
      <c r="AQ53" s="1">
        <f t="shared" si="17"/>
        <v>1</v>
      </c>
      <c r="AR53" s="1">
        <f t="shared" si="18"/>
        <v>0</v>
      </c>
      <c r="AS53" s="1">
        <f t="shared" si="19"/>
        <v>0</v>
      </c>
      <c r="AT53" s="1" t="b">
        <f t="shared" si="20"/>
        <v>0</v>
      </c>
      <c r="AU53" s="1">
        <f t="shared" si="21"/>
        <v>0</v>
      </c>
      <c r="AV53" s="1">
        <f t="shared" si="22"/>
        <v>0</v>
      </c>
      <c r="AW53" s="1">
        <f t="shared" si="23"/>
        <v>0</v>
      </c>
      <c r="BA53" s="54">
        <f t="shared" si="24"/>
        <v>0</v>
      </c>
      <c r="BB53" s="1">
        <f t="shared" si="25"/>
        <v>0</v>
      </c>
      <c r="BC53" s="1">
        <f t="shared" si="26"/>
        <v>0</v>
      </c>
    </row>
    <row r="54" spans="1:55" ht="15">
      <c r="A54" s="61"/>
      <c r="B54" s="62"/>
      <c r="C54" s="63"/>
      <c r="D54" s="71" t="s">
        <v>177</v>
      </c>
      <c r="E54" s="72">
        <v>0</v>
      </c>
      <c r="F54" s="62"/>
      <c r="G54" s="71" t="s">
        <v>177</v>
      </c>
      <c r="H54" s="72">
        <v>0</v>
      </c>
      <c r="I54" s="32" t="s">
        <v>69</v>
      </c>
      <c r="J54" s="62"/>
      <c r="K54" s="95"/>
      <c r="L54" s="66"/>
      <c r="M54" s="56">
        <f t="shared" si="27"/>
        <v>0</v>
      </c>
      <c r="N54" s="57">
        <f t="shared" si="28"/>
        <v>0</v>
      </c>
      <c r="O54" s="79">
        <f t="shared" si="0"/>
      </c>
      <c r="P54" s="79">
        <f t="shared" si="1"/>
      </c>
      <c r="T54" s="1">
        <v>0</v>
      </c>
      <c r="X54" s="1">
        <v>0</v>
      </c>
      <c r="Y54" s="1">
        <f t="shared" si="2"/>
        <v>0</v>
      </c>
      <c r="Z54" s="1">
        <f t="shared" si="3"/>
        <v>0</v>
      </c>
      <c r="AA54" s="1">
        <f t="shared" si="4"/>
        <v>0</v>
      </c>
      <c r="AB54" s="1">
        <f t="shared" si="5"/>
        <v>1</v>
      </c>
      <c r="AC54" s="1">
        <f t="shared" si="6"/>
        <v>0</v>
      </c>
      <c r="AD54" s="1">
        <f t="shared" si="7"/>
        <v>0</v>
      </c>
      <c r="AE54" s="1" t="b">
        <f t="shared" si="8"/>
        <v>0</v>
      </c>
      <c r="AF54" s="1">
        <f t="shared" si="9"/>
        <v>0</v>
      </c>
      <c r="AG54" s="1">
        <f t="shared" si="10"/>
        <v>0</v>
      </c>
      <c r="AH54" s="1">
        <f t="shared" si="11"/>
        <v>0</v>
      </c>
      <c r="AJ54" s="1">
        <f t="shared" si="12"/>
        <v>0</v>
      </c>
      <c r="AK54" s="1">
        <f t="shared" si="13"/>
        <v>5</v>
      </c>
      <c r="AN54" s="1">
        <f t="shared" si="14"/>
        <v>0</v>
      </c>
      <c r="AO54" s="1">
        <f t="shared" si="15"/>
        <v>0</v>
      </c>
      <c r="AP54" s="1">
        <f t="shared" si="16"/>
        <v>0</v>
      </c>
      <c r="AQ54" s="1">
        <f t="shared" si="17"/>
        <v>1</v>
      </c>
      <c r="AR54" s="1">
        <f t="shared" si="18"/>
        <v>0</v>
      </c>
      <c r="AS54" s="1">
        <f t="shared" si="19"/>
        <v>0</v>
      </c>
      <c r="AT54" s="1" t="b">
        <f t="shared" si="20"/>
        <v>0</v>
      </c>
      <c r="AU54" s="1">
        <f t="shared" si="21"/>
        <v>0</v>
      </c>
      <c r="AV54" s="1">
        <f t="shared" si="22"/>
        <v>0</v>
      </c>
      <c r="AW54" s="1">
        <f t="shared" si="23"/>
        <v>0</v>
      </c>
      <c r="BA54" s="54">
        <f t="shared" si="24"/>
        <v>0</v>
      </c>
      <c r="BB54" s="1">
        <f t="shared" si="25"/>
        <v>0</v>
      </c>
      <c r="BC54" s="1">
        <f t="shared" si="26"/>
        <v>0</v>
      </c>
    </row>
    <row r="55" spans="1:55" ht="15">
      <c r="A55" s="61"/>
      <c r="B55" s="62"/>
      <c r="C55" s="63"/>
      <c r="D55" s="71" t="s">
        <v>177</v>
      </c>
      <c r="E55" s="72">
        <v>0</v>
      </c>
      <c r="F55" s="62"/>
      <c r="G55" s="71" t="s">
        <v>177</v>
      </c>
      <c r="H55" s="72">
        <v>0</v>
      </c>
      <c r="I55" s="32" t="s">
        <v>70</v>
      </c>
      <c r="J55" s="62"/>
      <c r="K55" s="95"/>
      <c r="L55" s="66"/>
      <c r="M55" s="56">
        <f t="shared" si="27"/>
        <v>0</v>
      </c>
      <c r="N55" s="57">
        <f t="shared" si="28"/>
        <v>0</v>
      </c>
      <c r="O55" s="79">
        <f t="shared" si="0"/>
      </c>
      <c r="P55" s="79">
        <f t="shared" si="1"/>
      </c>
      <c r="T55" s="1">
        <v>0</v>
      </c>
      <c r="X55" s="1">
        <v>0</v>
      </c>
      <c r="Y55" s="1">
        <f t="shared" si="2"/>
        <v>0</v>
      </c>
      <c r="Z55" s="1">
        <f t="shared" si="3"/>
        <v>0</v>
      </c>
      <c r="AA55" s="1">
        <f t="shared" si="4"/>
        <v>0</v>
      </c>
      <c r="AB55" s="1">
        <f t="shared" si="5"/>
        <v>1</v>
      </c>
      <c r="AC55" s="1">
        <f t="shared" si="6"/>
        <v>0</v>
      </c>
      <c r="AD55" s="1">
        <f t="shared" si="7"/>
        <v>0</v>
      </c>
      <c r="AE55" s="1" t="b">
        <f t="shared" si="8"/>
        <v>0</v>
      </c>
      <c r="AF55" s="1">
        <f t="shared" si="9"/>
        <v>0</v>
      </c>
      <c r="AG55" s="1">
        <f t="shared" si="10"/>
        <v>0</v>
      </c>
      <c r="AH55" s="1">
        <f t="shared" si="11"/>
        <v>0</v>
      </c>
      <c r="AJ55" s="1">
        <f t="shared" si="12"/>
        <v>0</v>
      </c>
      <c r="AK55" s="1">
        <f t="shared" si="13"/>
        <v>5</v>
      </c>
      <c r="AN55" s="1">
        <f t="shared" si="14"/>
        <v>0</v>
      </c>
      <c r="AO55" s="1">
        <f t="shared" si="15"/>
        <v>0</v>
      </c>
      <c r="AP55" s="1">
        <f t="shared" si="16"/>
        <v>0</v>
      </c>
      <c r="AQ55" s="1">
        <f t="shared" si="17"/>
        <v>1</v>
      </c>
      <c r="AR55" s="1">
        <f t="shared" si="18"/>
        <v>0</v>
      </c>
      <c r="AS55" s="1">
        <f t="shared" si="19"/>
        <v>0</v>
      </c>
      <c r="AT55" s="1" t="b">
        <f t="shared" si="20"/>
        <v>0</v>
      </c>
      <c r="AU55" s="1">
        <f t="shared" si="21"/>
        <v>0</v>
      </c>
      <c r="AV55" s="1">
        <f t="shared" si="22"/>
        <v>0</v>
      </c>
      <c r="AW55" s="1">
        <f t="shared" si="23"/>
        <v>0</v>
      </c>
      <c r="BA55" s="54">
        <f t="shared" si="24"/>
        <v>0</v>
      </c>
      <c r="BB55" s="1">
        <f t="shared" si="25"/>
        <v>0</v>
      </c>
      <c r="BC55" s="1">
        <f t="shared" si="26"/>
        <v>0</v>
      </c>
    </row>
    <row r="56" spans="1:55" ht="15">
      <c r="A56" s="61"/>
      <c r="B56" s="62"/>
      <c r="C56" s="63"/>
      <c r="D56" s="71" t="s">
        <v>177</v>
      </c>
      <c r="E56" s="72">
        <v>0</v>
      </c>
      <c r="F56" s="62"/>
      <c r="G56" s="71" t="s">
        <v>177</v>
      </c>
      <c r="H56" s="72">
        <v>0</v>
      </c>
      <c r="I56" s="32" t="s">
        <v>71</v>
      </c>
      <c r="J56" s="62"/>
      <c r="K56" s="95"/>
      <c r="L56" s="66"/>
      <c r="M56" s="56">
        <f t="shared" si="27"/>
        <v>0</v>
      </c>
      <c r="N56" s="57">
        <f t="shared" si="28"/>
        <v>0</v>
      </c>
      <c r="O56" s="79">
        <f t="shared" si="0"/>
      </c>
      <c r="P56" s="79">
        <f t="shared" si="1"/>
      </c>
      <c r="T56" s="1">
        <v>0</v>
      </c>
      <c r="X56" s="1">
        <v>0</v>
      </c>
      <c r="Y56" s="1">
        <f t="shared" si="2"/>
        <v>0</v>
      </c>
      <c r="Z56" s="1">
        <f t="shared" si="3"/>
        <v>0</v>
      </c>
      <c r="AA56" s="1">
        <f t="shared" si="4"/>
        <v>0</v>
      </c>
      <c r="AB56" s="1">
        <f t="shared" si="5"/>
        <v>1</v>
      </c>
      <c r="AC56" s="1">
        <f t="shared" si="6"/>
        <v>0</v>
      </c>
      <c r="AD56" s="1">
        <f t="shared" si="7"/>
        <v>0</v>
      </c>
      <c r="AE56" s="1" t="b">
        <f t="shared" si="8"/>
        <v>0</v>
      </c>
      <c r="AF56" s="1">
        <f t="shared" si="9"/>
        <v>0</v>
      </c>
      <c r="AG56" s="1">
        <f t="shared" si="10"/>
        <v>0</v>
      </c>
      <c r="AH56" s="1">
        <f t="shared" si="11"/>
        <v>0</v>
      </c>
      <c r="AJ56" s="1">
        <f t="shared" si="12"/>
        <v>0</v>
      </c>
      <c r="AK56" s="1">
        <f t="shared" si="13"/>
        <v>5</v>
      </c>
      <c r="AN56" s="1">
        <f t="shared" si="14"/>
        <v>0</v>
      </c>
      <c r="AO56" s="1">
        <f t="shared" si="15"/>
        <v>0</v>
      </c>
      <c r="AP56" s="1">
        <f t="shared" si="16"/>
        <v>0</v>
      </c>
      <c r="AQ56" s="1">
        <f t="shared" si="17"/>
        <v>1</v>
      </c>
      <c r="AR56" s="1">
        <f t="shared" si="18"/>
        <v>0</v>
      </c>
      <c r="AS56" s="1">
        <f t="shared" si="19"/>
        <v>0</v>
      </c>
      <c r="AT56" s="1" t="b">
        <f t="shared" si="20"/>
        <v>0</v>
      </c>
      <c r="AU56" s="1">
        <f t="shared" si="21"/>
        <v>0</v>
      </c>
      <c r="AV56" s="1">
        <f t="shared" si="22"/>
        <v>0</v>
      </c>
      <c r="AW56" s="1">
        <f t="shared" si="23"/>
        <v>0</v>
      </c>
      <c r="BA56" s="54">
        <f t="shared" si="24"/>
        <v>0</v>
      </c>
      <c r="BB56" s="1">
        <f t="shared" si="25"/>
        <v>0</v>
      </c>
      <c r="BC56" s="1">
        <f t="shared" si="26"/>
        <v>0</v>
      </c>
    </row>
    <row r="57" spans="1:55" ht="15">
      <c r="A57" s="61"/>
      <c r="B57" s="62"/>
      <c r="C57" s="63"/>
      <c r="D57" s="71" t="s">
        <v>177</v>
      </c>
      <c r="E57" s="72">
        <v>0</v>
      </c>
      <c r="F57" s="62"/>
      <c r="G57" s="71" t="s">
        <v>177</v>
      </c>
      <c r="H57" s="72">
        <v>0</v>
      </c>
      <c r="I57" s="32" t="s">
        <v>72</v>
      </c>
      <c r="J57" s="62"/>
      <c r="K57" s="95"/>
      <c r="L57" s="66"/>
      <c r="M57" s="56">
        <f t="shared" si="27"/>
        <v>0</v>
      </c>
      <c r="N57" s="57">
        <f t="shared" si="28"/>
        <v>0</v>
      </c>
      <c r="O57" s="79">
        <f t="shared" si="0"/>
      </c>
      <c r="P57" s="79">
        <f t="shared" si="1"/>
      </c>
      <c r="T57" s="1">
        <v>0</v>
      </c>
      <c r="X57" s="1">
        <v>0</v>
      </c>
      <c r="Y57" s="1">
        <f t="shared" si="2"/>
        <v>0</v>
      </c>
      <c r="Z57" s="1">
        <f t="shared" si="3"/>
        <v>0</v>
      </c>
      <c r="AA57" s="1">
        <f t="shared" si="4"/>
        <v>0</v>
      </c>
      <c r="AB57" s="1">
        <f t="shared" si="5"/>
        <v>1</v>
      </c>
      <c r="AC57" s="1">
        <f t="shared" si="6"/>
        <v>0</v>
      </c>
      <c r="AD57" s="1">
        <f t="shared" si="7"/>
        <v>0</v>
      </c>
      <c r="AE57" s="1" t="b">
        <f t="shared" si="8"/>
        <v>0</v>
      </c>
      <c r="AF57" s="1">
        <f t="shared" si="9"/>
        <v>0</v>
      </c>
      <c r="AG57" s="1">
        <f t="shared" si="10"/>
        <v>0</v>
      </c>
      <c r="AH57" s="1">
        <f t="shared" si="11"/>
        <v>0</v>
      </c>
      <c r="AJ57" s="1">
        <f t="shared" si="12"/>
        <v>0</v>
      </c>
      <c r="AK57" s="1">
        <f t="shared" si="13"/>
        <v>5</v>
      </c>
      <c r="AN57" s="1">
        <f t="shared" si="14"/>
        <v>0</v>
      </c>
      <c r="AO57" s="1">
        <f t="shared" si="15"/>
        <v>0</v>
      </c>
      <c r="AP57" s="1">
        <f t="shared" si="16"/>
        <v>0</v>
      </c>
      <c r="AQ57" s="1">
        <f t="shared" si="17"/>
        <v>1</v>
      </c>
      <c r="AR57" s="1">
        <f t="shared" si="18"/>
        <v>0</v>
      </c>
      <c r="AS57" s="1">
        <f t="shared" si="19"/>
        <v>0</v>
      </c>
      <c r="AT57" s="1" t="b">
        <f t="shared" si="20"/>
        <v>0</v>
      </c>
      <c r="AU57" s="1">
        <f t="shared" si="21"/>
        <v>0</v>
      </c>
      <c r="AV57" s="1">
        <f t="shared" si="22"/>
        <v>0</v>
      </c>
      <c r="AW57" s="1">
        <f t="shared" si="23"/>
        <v>0</v>
      </c>
      <c r="BA57" s="54">
        <f t="shared" si="24"/>
        <v>0</v>
      </c>
      <c r="BB57" s="1">
        <f t="shared" si="25"/>
        <v>0</v>
      </c>
      <c r="BC57" s="1">
        <f t="shared" si="26"/>
        <v>0</v>
      </c>
    </row>
    <row r="58" spans="1:55" ht="15">
      <c r="A58" s="61"/>
      <c r="B58" s="62"/>
      <c r="C58" s="63"/>
      <c r="D58" s="71" t="s">
        <v>177</v>
      </c>
      <c r="E58" s="72">
        <v>0</v>
      </c>
      <c r="F58" s="62"/>
      <c r="G58" s="71" t="s">
        <v>177</v>
      </c>
      <c r="H58" s="72">
        <v>0</v>
      </c>
      <c r="I58" s="32" t="s">
        <v>73</v>
      </c>
      <c r="J58" s="62"/>
      <c r="K58" s="95"/>
      <c r="L58" s="66"/>
      <c r="M58" s="56">
        <f t="shared" si="27"/>
        <v>0</v>
      </c>
      <c r="N58" s="57">
        <f t="shared" si="28"/>
        <v>0</v>
      </c>
      <c r="O58" s="79">
        <f t="shared" si="0"/>
      </c>
      <c r="P58" s="79">
        <f t="shared" si="1"/>
      </c>
      <c r="T58" s="1">
        <v>0</v>
      </c>
      <c r="X58" s="1">
        <v>0</v>
      </c>
      <c r="Y58" s="1">
        <f t="shared" si="2"/>
        <v>0</v>
      </c>
      <c r="Z58" s="1">
        <f t="shared" si="3"/>
        <v>0</v>
      </c>
      <c r="AA58" s="1">
        <f t="shared" si="4"/>
        <v>0</v>
      </c>
      <c r="AB58" s="1">
        <f t="shared" si="5"/>
        <v>1</v>
      </c>
      <c r="AC58" s="1">
        <f t="shared" si="6"/>
        <v>0</v>
      </c>
      <c r="AD58" s="1">
        <f t="shared" si="7"/>
        <v>0</v>
      </c>
      <c r="AE58" s="1" t="b">
        <f t="shared" si="8"/>
        <v>0</v>
      </c>
      <c r="AF58" s="1">
        <f t="shared" si="9"/>
        <v>0</v>
      </c>
      <c r="AG58" s="1">
        <f t="shared" si="10"/>
        <v>0</v>
      </c>
      <c r="AH58" s="1">
        <f t="shared" si="11"/>
        <v>0</v>
      </c>
      <c r="AJ58" s="1">
        <f t="shared" si="12"/>
        <v>0</v>
      </c>
      <c r="AK58" s="1">
        <f t="shared" si="13"/>
        <v>5</v>
      </c>
      <c r="AN58" s="1">
        <f t="shared" si="14"/>
        <v>0</v>
      </c>
      <c r="AO58" s="1">
        <f t="shared" si="15"/>
        <v>0</v>
      </c>
      <c r="AP58" s="1">
        <f t="shared" si="16"/>
        <v>0</v>
      </c>
      <c r="AQ58" s="1">
        <f t="shared" si="17"/>
        <v>1</v>
      </c>
      <c r="AR58" s="1">
        <f t="shared" si="18"/>
        <v>0</v>
      </c>
      <c r="AS58" s="1">
        <f t="shared" si="19"/>
        <v>0</v>
      </c>
      <c r="AT58" s="1" t="b">
        <f t="shared" si="20"/>
        <v>0</v>
      </c>
      <c r="AU58" s="1">
        <f t="shared" si="21"/>
        <v>0</v>
      </c>
      <c r="AV58" s="1">
        <f t="shared" si="22"/>
        <v>0</v>
      </c>
      <c r="AW58" s="1">
        <f t="shared" si="23"/>
        <v>0</v>
      </c>
      <c r="BA58" s="54">
        <f t="shared" si="24"/>
        <v>0</v>
      </c>
      <c r="BB58" s="1">
        <f t="shared" si="25"/>
        <v>0</v>
      </c>
      <c r="BC58" s="1">
        <f t="shared" si="26"/>
        <v>0</v>
      </c>
    </row>
    <row r="59" spans="1:55" ht="15">
      <c r="A59" s="61"/>
      <c r="B59" s="62"/>
      <c r="C59" s="63"/>
      <c r="D59" s="71" t="s">
        <v>177</v>
      </c>
      <c r="E59" s="72">
        <v>0</v>
      </c>
      <c r="F59" s="62"/>
      <c r="G59" s="71" t="s">
        <v>177</v>
      </c>
      <c r="H59" s="72">
        <v>0</v>
      </c>
      <c r="I59" s="32" t="s">
        <v>74</v>
      </c>
      <c r="J59" s="62"/>
      <c r="K59" s="95"/>
      <c r="L59" s="66"/>
      <c r="M59" s="56">
        <f t="shared" si="27"/>
        <v>0</v>
      </c>
      <c r="N59" s="57">
        <f t="shared" si="28"/>
        <v>0</v>
      </c>
      <c r="O59" s="79">
        <f t="shared" si="0"/>
      </c>
      <c r="P59" s="79">
        <f t="shared" si="1"/>
      </c>
      <c r="T59" s="1">
        <v>0</v>
      </c>
      <c r="X59" s="1">
        <v>0</v>
      </c>
      <c r="Y59" s="1">
        <f t="shared" si="2"/>
        <v>0</v>
      </c>
      <c r="Z59" s="1">
        <f t="shared" si="3"/>
        <v>0</v>
      </c>
      <c r="AA59" s="1">
        <f t="shared" si="4"/>
        <v>0</v>
      </c>
      <c r="AB59" s="1">
        <f t="shared" si="5"/>
        <v>1</v>
      </c>
      <c r="AC59" s="1">
        <f t="shared" si="6"/>
        <v>0</v>
      </c>
      <c r="AD59" s="1">
        <f t="shared" si="7"/>
        <v>0</v>
      </c>
      <c r="AE59" s="1" t="b">
        <f t="shared" si="8"/>
        <v>0</v>
      </c>
      <c r="AF59" s="1">
        <f t="shared" si="9"/>
        <v>0</v>
      </c>
      <c r="AG59" s="1">
        <f t="shared" si="10"/>
        <v>0</v>
      </c>
      <c r="AH59" s="1">
        <f t="shared" si="11"/>
        <v>0</v>
      </c>
      <c r="AJ59" s="1">
        <f t="shared" si="12"/>
        <v>0</v>
      </c>
      <c r="AK59" s="1">
        <f t="shared" si="13"/>
        <v>5</v>
      </c>
      <c r="AN59" s="1">
        <f t="shared" si="14"/>
        <v>0</v>
      </c>
      <c r="AO59" s="1">
        <f t="shared" si="15"/>
        <v>0</v>
      </c>
      <c r="AP59" s="1">
        <f t="shared" si="16"/>
        <v>0</v>
      </c>
      <c r="AQ59" s="1">
        <f t="shared" si="17"/>
        <v>1</v>
      </c>
      <c r="AR59" s="1">
        <f t="shared" si="18"/>
        <v>0</v>
      </c>
      <c r="AS59" s="1">
        <f t="shared" si="19"/>
        <v>0</v>
      </c>
      <c r="AT59" s="1" t="b">
        <f t="shared" si="20"/>
        <v>0</v>
      </c>
      <c r="AU59" s="1">
        <f t="shared" si="21"/>
        <v>0</v>
      </c>
      <c r="AV59" s="1">
        <f t="shared" si="22"/>
        <v>0</v>
      </c>
      <c r="AW59" s="1">
        <f t="shared" si="23"/>
        <v>0</v>
      </c>
      <c r="BA59" s="54">
        <f t="shared" si="24"/>
        <v>0</v>
      </c>
      <c r="BB59" s="1">
        <f t="shared" si="25"/>
        <v>0</v>
      </c>
      <c r="BC59" s="1">
        <f t="shared" si="26"/>
        <v>0</v>
      </c>
    </row>
    <row r="60" spans="1:55" ht="15">
      <c r="A60" s="61"/>
      <c r="B60" s="62"/>
      <c r="C60" s="63"/>
      <c r="D60" s="71" t="s">
        <v>177</v>
      </c>
      <c r="E60" s="72">
        <v>0</v>
      </c>
      <c r="F60" s="62"/>
      <c r="G60" s="71" t="s">
        <v>177</v>
      </c>
      <c r="H60" s="72">
        <v>0</v>
      </c>
      <c r="I60" s="32" t="s">
        <v>75</v>
      </c>
      <c r="J60" s="62"/>
      <c r="K60" s="95"/>
      <c r="L60" s="66"/>
      <c r="M60" s="56">
        <f t="shared" si="27"/>
        <v>0</v>
      </c>
      <c r="N60" s="57">
        <f t="shared" si="28"/>
        <v>0</v>
      </c>
      <c r="O60" s="79">
        <f t="shared" si="0"/>
      </c>
      <c r="P60" s="79">
        <f t="shared" si="1"/>
      </c>
      <c r="T60" s="1">
        <v>0</v>
      </c>
      <c r="X60" s="1">
        <v>0</v>
      </c>
      <c r="Y60" s="1">
        <f t="shared" si="2"/>
        <v>0</v>
      </c>
      <c r="Z60" s="1">
        <f t="shared" si="3"/>
        <v>0</v>
      </c>
      <c r="AA60" s="1">
        <f t="shared" si="4"/>
        <v>0</v>
      </c>
      <c r="AB60" s="1">
        <f t="shared" si="5"/>
        <v>1</v>
      </c>
      <c r="AC60" s="1">
        <f t="shared" si="6"/>
        <v>0</v>
      </c>
      <c r="AD60" s="1">
        <f t="shared" si="7"/>
        <v>0</v>
      </c>
      <c r="AE60" s="1" t="b">
        <f t="shared" si="8"/>
        <v>0</v>
      </c>
      <c r="AF60" s="1">
        <f t="shared" si="9"/>
        <v>0</v>
      </c>
      <c r="AG60" s="1">
        <f t="shared" si="10"/>
        <v>0</v>
      </c>
      <c r="AH60" s="1">
        <f t="shared" si="11"/>
        <v>0</v>
      </c>
      <c r="AJ60" s="1">
        <f t="shared" si="12"/>
        <v>0</v>
      </c>
      <c r="AK60" s="1">
        <f t="shared" si="13"/>
        <v>5</v>
      </c>
      <c r="AN60" s="1">
        <f t="shared" si="14"/>
        <v>0</v>
      </c>
      <c r="AO60" s="1">
        <f t="shared" si="15"/>
        <v>0</v>
      </c>
      <c r="AP60" s="1">
        <f t="shared" si="16"/>
        <v>0</v>
      </c>
      <c r="AQ60" s="1">
        <f t="shared" si="17"/>
        <v>1</v>
      </c>
      <c r="AR60" s="1">
        <f t="shared" si="18"/>
        <v>0</v>
      </c>
      <c r="AS60" s="1">
        <f t="shared" si="19"/>
        <v>0</v>
      </c>
      <c r="AT60" s="1" t="b">
        <f t="shared" si="20"/>
        <v>0</v>
      </c>
      <c r="AU60" s="1">
        <f t="shared" si="21"/>
        <v>0</v>
      </c>
      <c r="AV60" s="1">
        <f t="shared" si="22"/>
        <v>0</v>
      </c>
      <c r="AW60" s="1">
        <f t="shared" si="23"/>
        <v>0</v>
      </c>
      <c r="BA60" s="54">
        <f t="shared" si="24"/>
        <v>0</v>
      </c>
      <c r="BB60" s="1">
        <f t="shared" si="25"/>
        <v>0</v>
      </c>
      <c r="BC60" s="1">
        <f t="shared" si="26"/>
        <v>0</v>
      </c>
    </row>
    <row r="61" spans="1:55" ht="15">
      <c r="A61" s="61"/>
      <c r="B61" s="62"/>
      <c r="C61" s="63"/>
      <c r="D61" s="71" t="s">
        <v>177</v>
      </c>
      <c r="E61" s="72">
        <v>0</v>
      </c>
      <c r="F61" s="62"/>
      <c r="G61" s="71" t="s">
        <v>177</v>
      </c>
      <c r="H61" s="72">
        <v>0</v>
      </c>
      <c r="I61" s="32" t="s">
        <v>76</v>
      </c>
      <c r="J61" s="62"/>
      <c r="K61" s="95"/>
      <c r="L61" s="66"/>
      <c r="M61" s="56">
        <f t="shared" si="27"/>
        <v>0</v>
      </c>
      <c r="N61" s="57">
        <f t="shared" si="28"/>
        <v>0</v>
      </c>
      <c r="O61" s="79">
        <f t="shared" si="0"/>
      </c>
      <c r="P61" s="79">
        <f t="shared" si="1"/>
      </c>
      <c r="T61" s="1">
        <v>0</v>
      </c>
      <c r="X61" s="1">
        <v>0</v>
      </c>
      <c r="Y61" s="1">
        <f t="shared" si="2"/>
        <v>0</v>
      </c>
      <c r="Z61" s="1">
        <f t="shared" si="3"/>
        <v>0</v>
      </c>
      <c r="AA61" s="1">
        <f t="shared" si="4"/>
        <v>0</v>
      </c>
      <c r="AB61" s="1">
        <f t="shared" si="5"/>
        <v>1</v>
      </c>
      <c r="AC61" s="1">
        <f t="shared" si="6"/>
        <v>0</v>
      </c>
      <c r="AD61" s="1">
        <f t="shared" si="7"/>
        <v>0</v>
      </c>
      <c r="AE61" s="1" t="b">
        <f t="shared" si="8"/>
        <v>0</v>
      </c>
      <c r="AF61" s="1">
        <f t="shared" si="9"/>
        <v>0</v>
      </c>
      <c r="AG61" s="1">
        <f t="shared" si="10"/>
        <v>0</v>
      </c>
      <c r="AH61" s="1">
        <f t="shared" si="11"/>
        <v>0</v>
      </c>
      <c r="AJ61" s="1">
        <f t="shared" si="12"/>
        <v>0</v>
      </c>
      <c r="AK61" s="1">
        <f t="shared" si="13"/>
        <v>5</v>
      </c>
      <c r="AN61" s="1">
        <f t="shared" si="14"/>
        <v>0</v>
      </c>
      <c r="AO61" s="1">
        <f t="shared" si="15"/>
        <v>0</v>
      </c>
      <c r="AP61" s="1">
        <f t="shared" si="16"/>
        <v>0</v>
      </c>
      <c r="AQ61" s="1">
        <f t="shared" si="17"/>
        <v>1</v>
      </c>
      <c r="AR61" s="1">
        <f t="shared" si="18"/>
        <v>0</v>
      </c>
      <c r="AS61" s="1">
        <f t="shared" si="19"/>
        <v>0</v>
      </c>
      <c r="AT61" s="1" t="b">
        <f t="shared" si="20"/>
        <v>0</v>
      </c>
      <c r="AU61" s="1">
        <f t="shared" si="21"/>
        <v>0</v>
      </c>
      <c r="AV61" s="1">
        <f t="shared" si="22"/>
        <v>0</v>
      </c>
      <c r="AW61" s="1">
        <f t="shared" si="23"/>
        <v>0</v>
      </c>
      <c r="BA61" s="54">
        <f t="shared" si="24"/>
        <v>0</v>
      </c>
      <c r="BB61" s="1">
        <f t="shared" si="25"/>
        <v>0</v>
      </c>
      <c r="BC61" s="1">
        <f t="shared" si="26"/>
        <v>0</v>
      </c>
    </row>
    <row r="62" ht="12.75">
      <c r="BD62" s="1">
        <v>0</v>
      </c>
    </row>
  </sheetData>
  <sheetProtection sheet="1" objects="1" scenarios="1" selectLockedCells="1"/>
  <mergeCells count="7">
    <mergeCell ref="D11:F11"/>
    <mergeCell ref="G11:I11"/>
    <mergeCell ref="A1:P1"/>
    <mergeCell ref="G4:I4"/>
    <mergeCell ref="C6:H6"/>
    <mergeCell ref="C8:D8"/>
    <mergeCell ref="J8:K8"/>
  </mergeCells>
  <conditionalFormatting sqref="M12:M61">
    <cfRule type="cellIs" priority="1" dxfId="0" operator="greaterThan" stopIfTrue="1">
      <formula>300</formula>
    </cfRule>
  </conditionalFormatting>
  <dataValidations count="1">
    <dataValidation type="whole" allowBlank="1" showInputMessage="1" showErrorMessage="1" error="Please note: picture report between P0 and P5" sqref="E12:E61 H12:H61">
      <formula1>0</formula1>
      <formula2>5</formula2>
    </dataValidation>
  </dataValidations>
  <printOptions/>
  <pageMargins left="0.5511811023622047" right="0.5511811023622047" top="0.66" bottom="0.1968503937007874" header="0.47" footer="0.5118110236220472"/>
  <pageSetup fitToHeight="1" fitToWidth="1" horizontalDpi="360" verticalDpi="360" orientation="landscape" paperSize="9" scale="80" r:id="rId1"/>
</worksheet>
</file>

<file path=xl/worksheets/sheet11.xml><?xml version="1.0" encoding="utf-8"?>
<worksheet xmlns="http://schemas.openxmlformats.org/spreadsheetml/2006/main" xmlns:r="http://schemas.openxmlformats.org/officeDocument/2006/relationships">
  <sheetPr codeName="Blad10">
    <pageSetUpPr fitToPage="1"/>
  </sheetPr>
  <dimension ref="A1:BE62"/>
  <sheetViews>
    <sheetView zoomScale="75" zoomScaleNormal="75" zoomScalePageLayoutView="0" workbookViewId="0" topLeftCell="A1">
      <pane ySplit="11" topLeftCell="A12" activePane="bottomLeft" state="frozen"/>
      <selection pane="topLeft" activeCell="A1" sqref="A1"/>
      <selection pane="bottomLeft" activeCell="A12" sqref="A12"/>
    </sheetView>
  </sheetViews>
  <sheetFormatPr defaultColWidth="9.140625" defaultRowHeight="12.75"/>
  <cols>
    <col min="1" max="1" width="10.421875" style="1" customWidth="1"/>
    <col min="2" max="2" width="7.8515625" style="1" customWidth="1"/>
    <col min="3" max="3" width="14.57421875" style="1" customWidth="1"/>
    <col min="4" max="4" width="2.57421875" style="1" customWidth="1"/>
    <col min="5" max="5" width="3.8515625" style="1" customWidth="1"/>
    <col min="6" max="6" width="9.140625" style="1" customWidth="1"/>
    <col min="7" max="7" width="2.57421875" style="1" customWidth="1"/>
    <col min="8" max="8" width="3.8515625" style="1" customWidth="1"/>
    <col min="9" max="9" width="9.140625" style="1" customWidth="1"/>
    <col min="10" max="10" width="11.57421875" style="1" customWidth="1"/>
    <col min="11" max="11" width="16.421875" style="55" customWidth="1"/>
    <col min="12" max="12" width="20.7109375" style="1" customWidth="1"/>
    <col min="13" max="13" width="19.28125" style="1" bestFit="1" customWidth="1"/>
    <col min="14" max="14" width="12.8515625" style="1" customWidth="1"/>
    <col min="15" max="15" width="9.57421875" style="1" bestFit="1" customWidth="1"/>
    <col min="16" max="16" width="15.00390625" style="1" bestFit="1" customWidth="1"/>
    <col min="17" max="56" width="13.140625" style="1" hidden="1" customWidth="1"/>
    <col min="57" max="57" width="14.140625" style="1" hidden="1" customWidth="1"/>
    <col min="58" max="58" width="14.140625" style="1" customWidth="1"/>
    <col min="59" max="16384" width="9.140625" style="1" customWidth="1"/>
  </cols>
  <sheetData>
    <row r="1" spans="1:16" ht="26.25">
      <c r="A1" s="129" t="s">
        <v>115</v>
      </c>
      <c r="B1" s="130"/>
      <c r="C1" s="130"/>
      <c r="D1" s="130"/>
      <c r="E1" s="130"/>
      <c r="F1" s="130"/>
      <c r="G1" s="130"/>
      <c r="H1" s="130"/>
      <c r="I1" s="130"/>
      <c r="J1" s="130"/>
      <c r="K1" s="130"/>
      <c r="L1" s="130"/>
      <c r="M1" s="130"/>
      <c r="N1" s="130"/>
      <c r="O1" s="130"/>
      <c r="P1" s="131"/>
    </row>
    <row r="2" spans="1:16" ht="6" customHeight="1">
      <c r="A2" s="2"/>
      <c r="B2" s="2"/>
      <c r="C2" s="2"/>
      <c r="D2" s="2"/>
      <c r="E2" s="2"/>
      <c r="F2" s="2"/>
      <c r="G2" s="2"/>
      <c r="H2" s="2"/>
      <c r="I2" s="2"/>
      <c r="J2" s="2"/>
      <c r="K2" s="8"/>
      <c r="L2" s="2"/>
      <c r="M2" s="2"/>
      <c r="N2" s="2"/>
      <c r="O2" s="2"/>
      <c r="P2" s="9"/>
    </row>
    <row r="3" spans="1:16" ht="6" customHeight="1">
      <c r="A3" s="2"/>
      <c r="B3" s="2"/>
      <c r="C3" s="2"/>
      <c r="D3" s="2"/>
      <c r="E3" s="2"/>
      <c r="F3" s="2"/>
      <c r="G3" s="2"/>
      <c r="H3" s="2"/>
      <c r="I3" s="2"/>
      <c r="J3" s="2"/>
      <c r="K3" s="8"/>
      <c r="L3" s="2"/>
      <c r="M3" s="2"/>
      <c r="N3" s="2"/>
      <c r="O3" s="2"/>
      <c r="P3" s="9"/>
    </row>
    <row r="4" spans="1:26" ht="23.25">
      <c r="A4" s="10"/>
      <c r="B4" s="2"/>
      <c r="C4" s="2"/>
      <c r="D4" s="2"/>
      <c r="E4" s="11"/>
      <c r="F4" s="11"/>
      <c r="G4" s="139"/>
      <c r="H4" s="139"/>
      <c r="I4" s="139"/>
      <c r="J4" s="11"/>
      <c r="K4" s="12"/>
      <c r="L4" s="20" t="s">
        <v>104</v>
      </c>
      <c r="M4" s="13">
        <v>0.4</v>
      </c>
      <c r="N4" s="88" t="s">
        <v>77</v>
      </c>
      <c r="O4" s="2"/>
      <c r="P4" s="2"/>
      <c r="Y4" s="1" t="s">
        <v>38</v>
      </c>
      <c r="Z4" s="1">
        <f>180/PI()</f>
        <v>57.29577951308232</v>
      </c>
    </row>
    <row r="5" spans="1:16" ht="6" customHeight="1">
      <c r="A5" s="14"/>
      <c r="B5" s="2"/>
      <c r="C5" s="2"/>
      <c r="D5" s="2"/>
      <c r="E5" s="2"/>
      <c r="F5" s="2"/>
      <c r="G5" s="2"/>
      <c r="H5" s="2"/>
      <c r="I5" s="2"/>
      <c r="J5" s="2"/>
      <c r="K5" s="15"/>
      <c r="L5" s="89"/>
      <c r="M5" s="9"/>
      <c r="N5" s="2"/>
      <c r="O5" s="2"/>
      <c r="P5" s="9"/>
    </row>
    <row r="6" spans="1:24" ht="18.75" customHeight="1">
      <c r="A6" s="3" t="s">
        <v>164</v>
      </c>
      <c r="B6" s="2"/>
      <c r="C6" s="132" t="str">
        <f>IF(Summary!B3="","",Summary!B3)</f>
        <v>14/15 June 2020</v>
      </c>
      <c r="D6" s="133"/>
      <c r="E6" s="133"/>
      <c r="F6" s="133"/>
      <c r="G6" s="133"/>
      <c r="H6" s="134"/>
      <c r="I6" s="16"/>
      <c r="J6" s="2"/>
      <c r="K6" s="17"/>
      <c r="L6" s="20" t="s">
        <v>105</v>
      </c>
      <c r="M6" s="18">
        <v>10</v>
      </c>
      <c r="N6" s="19"/>
      <c r="O6" s="86" t="s">
        <v>176</v>
      </c>
      <c r="P6" s="68">
        <f>SUM(N12:N61)</f>
        <v>0</v>
      </c>
      <c r="Q6" s="50" t="b">
        <f>IF(M4=70,"1",IF(M4=24,"2",IF(M4=23,"2",IF(M4=13,"5"))))</f>
        <v>0</v>
      </c>
      <c r="R6" s="1" t="b">
        <f>IF(M4=9,"5",IF(M4=6,"5",IF(M4=3,"5",IF(M4=1.3,"5"))))</f>
        <v>0</v>
      </c>
      <c r="S6" s="1" t="b">
        <f>IF(M4=1.2,"5",IF(M4=0.6,"5",IF(M4=0.7,"5")))</f>
        <v>0</v>
      </c>
      <c r="T6" s="29" t="s">
        <v>20</v>
      </c>
      <c r="X6" s="29" t="s">
        <v>21</v>
      </c>
    </row>
    <row r="7" spans="1:23" ht="5.25" customHeight="1">
      <c r="A7" s="3"/>
      <c r="B7" s="2"/>
      <c r="C7" s="9"/>
      <c r="D7" s="9"/>
      <c r="E7" s="9"/>
      <c r="F7" s="9"/>
      <c r="G7" s="9"/>
      <c r="H7" s="9"/>
      <c r="I7" s="9"/>
      <c r="J7" s="2"/>
      <c r="K7" s="20"/>
      <c r="L7" s="20"/>
      <c r="M7" s="9"/>
      <c r="N7" s="21"/>
      <c r="O7" s="2"/>
      <c r="P7" s="9"/>
      <c r="Q7" s="29"/>
      <c r="R7" s="29"/>
      <c r="S7" s="29"/>
      <c r="U7" s="29"/>
      <c r="V7" s="29"/>
      <c r="W7" s="29"/>
    </row>
    <row r="8" spans="1:24" ht="20.25">
      <c r="A8" s="3" t="s">
        <v>108</v>
      </c>
      <c r="B8" s="2"/>
      <c r="C8" s="135">
        <f>Summary!B26</f>
        <v>0</v>
      </c>
      <c r="D8" s="136"/>
      <c r="E8" s="9"/>
      <c r="F8" s="2"/>
      <c r="G8" s="9"/>
      <c r="H8" s="9"/>
      <c r="I8" s="88" t="s">
        <v>78</v>
      </c>
      <c r="J8" s="137">
        <f>Summary!B5</f>
        <v>0</v>
      </c>
      <c r="K8" s="138"/>
      <c r="L8" s="20" t="s">
        <v>47</v>
      </c>
      <c r="M8" s="30">
        <f>Summary!B15</f>
        <v>0</v>
      </c>
      <c r="N8" s="21"/>
      <c r="O8" s="2"/>
      <c r="P8" s="9"/>
      <c r="T8" s="1">
        <v>0</v>
      </c>
      <c r="X8" s="1">
        <v>0</v>
      </c>
    </row>
    <row r="9" spans="1:16" ht="6" customHeight="1" thickBot="1">
      <c r="A9" s="3"/>
      <c r="B9" s="2"/>
      <c r="C9" s="9"/>
      <c r="D9" s="9"/>
      <c r="E9" s="9"/>
      <c r="F9" s="9"/>
      <c r="G9" s="16"/>
      <c r="H9" s="16"/>
      <c r="I9" s="9"/>
      <c r="J9" s="2"/>
      <c r="K9" s="20"/>
      <c r="L9" s="3"/>
      <c r="M9" s="9"/>
      <c r="N9" s="21"/>
      <c r="O9" s="2"/>
      <c r="P9" s="9"/>
    </row>
    <row r="10" spans="1:49" ht="16.5" customHeight="1">
      <c r="A10" s="22" t="s">
        <v>160</v>
      </c>
      <c r="B10" s="26" t="s">
        <v>165</v>
      </c>
      <c r="C10" s="80" t="s">
        <v>97</v>
      </c>
      <c r="D10" s="73" t="s">
        <v>166</v>
      </c>
      <c r="E10" s="74"/>
      <c r="F10" s="76"/>
      <c r="G10" s="73" t="s">
        <v>166</v>
      </c>
      <c r="H10" s="74"/>
      <c r="I10" s="75"/>
      <c r="J10" s="77" t="s">
        <v>106</v>
      </c>
      <c r="K10" s="25" t="s">
        <v>39</v>
      </c>
      <c r="L10" s="26" t="s">
        <v>167</v>
      </c>
      <c r="M10" s="51" t="s">
        <v>168</v>
      </c>
      <c r="N10" s="26" t="s">
        <v>169</v>
      </c>
      <c r="O10" s="26" t="s">
        <v>170</v>
      </c>
      <c r="P10" s="52" t="s">
        <v>170</v>
      </c>
      <c r="Y10" s="1" t="s">
        <v>33</v>
      </c>
      <c r="Z10" s="1" t="s">
        <v>34</v>
      </c>
      <c r="AA10" s="1" t="s">
        <v>35</v>
      </c>
      <c r="AC10" s="1" t="s">
        <v>36</v>
      </c>
      <c r="AN10" s="1" t="s">
        <v>34</v>
      </c>
      <c r="AO10" s="1" t="s">
        <v>33</v>
      </c>
      <c r="AP10" s="1" t="s">
        <v>35</v>
      </c>
      <c r="AR10" s="1" t="s">
        <v>36</v>
      </c>
      <c r="AW10" s="1" t="s">
        <v>40</v>
      </c>
    </row>
    <row r="11" spans="1:57" s="29" customFormat="1" ht="16.5" customHeight="1" thickBot="1">
      <c r="A11" s="23"/>
      <c r="B11" s="24" t="s">
        <v>41</v>
      </c>
      <c r="C11" s="70" t="s">
        <v>171</v>
      </c>
      <c r="D11" s="126" t="s">
        <v>172</v>
      </c>
      <c r="E11" s="127"/>
      <c r="F11" s="127"/>
      <c r="G11" s="126" t="s">
        <v>173</v>
      </c>
      <c r="H11" s="127"/>
      <c r="I11" s="128"/>
      <c r="J11" s="78" t="s">
        <v>172</v>
      </c>
      <c r="K11" s="27"/>
      <c r="L11" s="24"/>
      <c r="M11" s="23" t="s">
        <v>95</v>
      </c>
      <c r="N11" s="28"/>
      <c r="O11" s="24" t="s">
        <v>174</v>
      </c>
      <c r="P11" s="53" t="s">
        <v>175</v>
      </c>
      <c r="T11" s="29" t="s">
        <v>20</v>
      </c>
      <c r="X11" s="29" t="s">
        <v>21</v>
      </c>
      <c r="Y11" s="29" t="s">
        <v>22</v>
      </c>
      <c r="Z11" s="29" t="s">
        <v>23</v>
      </c>
      <c r="AA11" s="29" t="s">
        <v>24</v>
      </c>
      <c r="AB11" s="29" t="s">
        <v>25</v>
      </c>
      <c r="AC11" s="29" t="s">
        <v>26</v>
      </c>
      <c r="AD11" s="29" t="s">
        <v>27</v>
      </c>
      <c r="AE11" s="29" t="s">
        <v>28</v>
      </c>
      <c r="AF11" s="29" t="s">
        <v>29</v>
      </c>
      <c r="AG11" s="29" t="s">
        <v>30</v>
      </c>
      <c r="AH11" s="29" t="s">
        <v>37</v>
      </c>
      <c r="AJ11" s="29" t="s">
        <v>31</v>
      </c>
      <c r="AK11" s="29" t="s">
        <v>32</v>
      </c>
      <c r="AN11" s="29" t="s">
        <v>22</v>
      </c>
      <c r="AO11" s="29" t="s">
        <v>23</v>
      </c>
      <c r="AP11" s="29" t="s">
        <v>24</v>
      </c>
      <c r="AQ11" s="29" t="s">
        <v>25</v>
      </c>
      <c r="AR11" s="29" t="s">
        <v>26</v>
      </c>
      <c r="AS11" s="29" t="s">
        <v>27</v>
      </c>
      <c r="AT11" s="29" t="s">
        <v>28</v>
      </c>
      <c r="AU11" s="29" t="s">
        <v>29</v>
      </c>
      <c r="AV11" s="29" t="s">
        <v>30</v>
      </c>
      <c r="AW11" s="29" t="s">
        <v>37</v>
      </c>
      <c r="BA11" s="29" t="s">
        <v>64</v>
      </c>
      <c r="BB11" s="29" t="s">
        <v>65</v>
      </c>
      <c r="BC11" s="29" t="s">
        <v>66</v>
      </c>
      <c r="BD11" s="29" t="s">
        <v>120</v>
      </c>
      <c r="BE11" s="29" t="s">
        <v>119</v>
      </c>
    </row>
    <row r="12" spans="1:57" ht="17.25" customHeight="1">
      <c r="A12" s="58"/>
      <c r="B12" s="59"/>
      <c r="C12" s="60"/>
      <c r="D12" s="71" t="s">
        <v>177</v>
      </c>
      <c r="E12" s="72">
        <v>0</v>
      </c>
      <c r="F12" s="65"/>
      <c r="G12" s="71" t="s">
        <v>177</v>
      </c>
      <c r="H12" s="72">
        <v>0</v>
      </c>
      <c r="I12" s="31" t="s">
        <v>0</v>
      </c>
      <c r="J12" s="62"/>
      <c r="K12" s="95"/>
      <c r="L12" s="66"/>
      <c r="M12" s="56">
        <f>IF(OR(E12&gt;1,H12&gt;1),AK12,0)</f>
        <v>0</v>
      </c>
      <c r="N12" s="57">
        <f>(IF(E12&gt;1,M12,0)*$M$6/2)+(IF(H12&gt;1,M12,0)*$M$6/2)</f>
        <v>0</v>
      </c>
      <c r="O12" s="79">
        <f aca="true" t="shared" si="0" ref="O12:O61">IF(K12&lt;&gt;0,AH12,"")</f>
      </c>
      <c r="P12" s="79">
        <f aca="true" t="shared" si="1" ref="P12:P61">IF(K12&lt;&gt;0,AW12,"")</f>
      </c>
      <c r="T12" s="1">
        <v>0</v>
      </c>
      <c r="X12" s="1">
        <v>0</v>
      </c>
      <c r="Y12" s="1">
        <f aca="true" t="shared" si="2" ref="Y12:Y61">$X$8/$Z$4</f>
        <v>0</v>
      </c>
      <c r="Z12" s="1">
        <f aca="true" t="shared" si="3" ref="Z12:Z61">X12/$Z$4</f>
        <v>0</v>
      </c>
      <c r="AA12" s="1">
        <f aca="true" t="shared" si="4" ref="AA12:AA61">(T12-$T$8)*2/$Z$4</f>
        <v>0</v>
      </c>
      <c r="AB12" s="1">
        <f aca="true" t="shared" si="5" ref="AB12:AB61">SIN(Y12)*SIN(Z12)+COS(Y12)*COS(Z12)*COS(AA12)</f>
        <v>1</v>
      </c>
      <c r="AC12" s="1">
        <f aca="true" t="shared" si="6" ref="AC12:AC61">ATAN(SQRT(1-AB12*AB12)/AB12)</f>
        <v>0</v>
      </c>
      <c r="AD12" s="1">
        <f aca="true" t="shared" si="7" ref="AD12:AD61">IF(AC12&lt;0,180/$Z$4+AC12,AC12)</f>
        <v>0</v>
      </c>
      <c r="AE12" s="1" t="b">
        <f aca="true" t="shared" si="8" ref="AE12:AE61">IF(Y12&lt;&gt;Z12,90*(1+ABS(Y12-Z12)/(Y12-Z12)))</f>
        <v>0</v>
      </c>
      <c r="AF12" s="1">
        <f aca="true" t="shared" si="9" ref="AF12:AF61">IF(AA12&lt;&gt;0,90+$Z$4*ATAN((SIN(Y12)*AB12-SIN(Z12))/(SIN(AA12)*COS(Y12)^2)),AE12*1)</f>
        <v>0</v>
      </c>
      <c r="AG12" s="1">
        <f aca="true" t="shared" si="10" ref="AG12:AG61">IF(SIN(AA12)&lt;0,AF12+180,AF12*1)</f>
        <v>0</v>
      </c>
      <c r="AH12" s="1">
        <f aca="true" t="shared" si="11" ref="AH12:AH61">INT(AG12)</f>
        <v>0</v>
      </c>
      <c r="AJ12" s="1">
        <f aca="true" t="shared" si="12" ref="AJ12:AJ61">6365.11*AD12</f>
        <v>0</v>
      </c>
      <c r="AK12" s="1">
        <f aca="true" t="shared" si="13" ref="AK12:AK61">IF(AJ12&lt;5,5,INT(AJ12+0.5))</f>
        <v>5</v>
      </c>
      <c r="AN12" s="1">
        <f aca="true" t="shared" si="14" ref="AN12:AN61">X12/$Z$4</f>
        <v>0</v>
      </c>
      <c r="AO12" s="1">
        <f aca="true" t="shared" si="15" ref="AO12:AO61">$X$8/$Z$4</f>
        <v>0</v>
      </c>
      <c r="AP12" s="1">
        <f aca="true" t="shared" si="16" ref="AP12:AP61">($T$8-T12)*2/$Z$4</f>
        <v>0</v>
      </c>
      <c r="AQ12" s="1">
        <f aca="true" t="shared" si="17" ref="AQ12:AQ61">SIN(AN12)*SIN(AO12)+COS(AN12)*COS(AO12)*COS(AP12)</f>
        <v>1</v>
      </c>
      <c r="AR12" s="1">
        <f aca="true" t="shared" si="18" ref="AR12:AR61">ATAN(SQRT(1-AQ12*AQ12)/AQ12)</f>
        <v>0</v>
      </c>
      <c r="AS12" s="1">
        <f aca="true" t="shared" si="19" ref="AS12:AS61">IF(AC12&lt;0,180/$Z$4+AC12,AC12)</f>
        <v>0</v>
      </c>
      <c r="AT12" s="1" t="b">
        <f aca="true" t="shared" si="20" ref="AT12:AT61">IF(AN12&lt;&gt;AO12,90*(1+ABS(AN12-AO12)/(AN12-AO12)))</f>
        <v>0</v>
      </c>
      <c r="AU12" s="1">
        <f aca="true" t="shared" si="21" ref="AU12:AU61">IF(AP12&lt;&gt;0,90+$Z$4*ATAN((SIN(AN12)*AQ12-SIN(AO12))/(SIN(AP12)*COS(AN12)^2)),AT12*1)</f>
        <v>0</v>
      </c>
      <c r="AV12" s="1">
        <f aca="true" t="shared" si="22" ref="AV12:AV61">IF(SIN(AP12)&lt;0,AU12+180,AU12*1)</f>
        <v>0</v>
      </c>
      <c r="AW12" s="1">
        <f aca="true" t="shared" si="23" ref="AW12:AW61">INT(AV12)</f>
        <v>0</v>
      </c>
      <c r="BA12" s="54">
        <f aca="true" t="shared" si="24" ref="BA12:BA61">M12</f>
        <v>0</v>
      </c>
      <c r="BB12" s="1">
        <f aca="true" t="shared" si="25" ref="BB12:BB61">C12</f>
        <v>0</v>
      </c>
      <c r="BC12" s="1">
        <f aca="true" t="shared" si="26" ref="BC12:BC61">K12</f>
        <v>0</v>
      </c>
      <c r="BD12" s="1">
        <v>0</v>
      </c>
      <c r="BE12" s="1">
        <v>0</v>
      </c>
    </row>
    <row r="13" spans="1:55" ht="16.5" customHeight="1">
      <c r="A13" s="58"/>
      <c r="B13" s="59"/>
      <c r="C13" s="60"/>
      <c r="D13" s="71" t="s">
        <v>177</v>
      </c>
      <c r="E13" s="72">
        <v>0</v>
      </c>
      <c r="F13" s="65"/>
      <c r="G13" s="71" t="s">
        <v>177</v>
      </c>
      <c r="H13" s="72">
        <v>0</v>
      </c>
      <c r="I13" s="31" t="s">
        <v>1</v>
      </c>
      <c r="J13" s="62"/>
      <c r="K13" s="95"/>
      <c r="L13" s="66"/>
      <c r="M13" s="56">
        <f aca="true" t="shared" si="27" ref="M13:M61">IF(OR(E13&gt;1,H13&gt;1),AK13,0)</f>
        <v>0</v>
      </c>
      <c r="N13" s="57">
        <f aca="true" t="shared" si="28" ref="N13:N61">(IF(E13&gt;1,M13,0)*$M$6/2)+(IF(H13&gt;1,M13,0)*$M$6/2)</f>
        <v>0</v>
      </c>
      <c r="O13" s="79">
        <f t="shared" si="0"/>
      </c>
      <c r="P13" s="79">
        <f t="shared" si="1"/>
      </c>
      <c r="T13" s="1">
        <v>0</v>
      </c>
      <c r="X13" s="1">
        <v>0</v>
      </c>
      <c r="Y13" s="1">
        <f t="shared" si="2"/>
        <v>0</v>
      </c>
      <c r="Z13" s="1">
        <f t="shared" si="3"/>
        <v>0</v>
      </c>
      <c r="AA13" s="1">
        <f t="shared" si="4"/>
        <v>0</v>
      </c>
      <c r="AB13" s="1">
        <f t="shared" si="5"/>
        <v>1</v>
      </c>
      <c r="AC13" s="1">
        <f t="shared" si="6"/>
        <v>0</v>
      </c>
      <c r="AD13" s="1">
        <f t="shared" si="7"/>
        <v>0</v>
      </c>
      <c r="AE13" s="1" t="b">
        <f t="shared" si="8"/>
        <v>0</v>
      </c>
      <c r="AF13" s="1">
        <f t="shared" si="9"/>
        <v>0</v>
      </c>
      <c r="AG13" s="1">
        <f t="shared" si="10"/>
        <v>0</v>
      </c>
      <c r="AH13" s="1">
        <f t="shared" si="11"/>
        <v>0</v>
      </c>
      <c r="AJ13" s="1">
        <f t="shared" si="12"/>
        <v>0</v>
      </c>
      <c r="AK13" s="1">
        <f t="shared" si="13"/>
        <v>5</v>
      </c>
      <c r="AN13" s="1">
        <f t="shared" si="14"/>
        <v>0</v>
      </c>
      <c r="AO13" s="1">
        <f t="shared" si="15"/>
        <v>0</v>
      </c>
      <c r="AP13" s="1">
        <f t="shared" si="16"/>
        <v>0</v>
      </c>
      <c r="AQ13" s="1">
        <f t="shared" si="17"/>
        <v>1</v>
      </c>
      <c r="AR13" s="1">
        <f t="shared" si="18"/>
        <v>0</v>
      </c>
      <c r="AS13" s="1">
        <f t="shared" si="19"/>
        <v>0</v>
      </c>
      <c r="AT13" s="1" t="b">
        <f t="shared" si="20"/>
        <v>0</v>
      </c>
      <c r="AU13" s="1">
        <f t="shared" si="21"/>
        <v>0</v>
      </c>
      <c r="AV13" s="1">
        <f t="shared" si="22"/>
        <v>0</v>
      </c>
      <c r="AW13" s="1">
        <f t="shared" si="23"/>
        <v>0</v>
      </c>
      <c r="BA13" s="54">
        <f t="shared" si="24"/>
        <v>0</v>
      </c>
      <c r="BB13" s="1">
        <f t="shared" si="25"/>
        <v>0</v>
      </c>
      <c r="BC13" s="1">
        <f t="shared" si="26"/>
        <v>0</v>
      </c>
    </row>
    <row r="14" spans="1:55" ht="16.5" customHeight="1">
      <c r="A14" s="58"/>
      <c r="B14" s="59"/>
      <c r="C14" s="60"/>
      <c r="D14" s="71" t="s">
        <v>177</v>
      </c>
      <c r="E14" s="72">
        <v>0</v>
      </c>
      <c r="F14" s="65"/>
      <c r="G14" s="71" t="s">
        <v>177</v>
      </c>
      <c r="H14" s="72">
        <v>0</v>
      </c>
      <c r="I14" s="31" t="s">
        <v>2</v>
      </c>
      <c r="J14" s="62"/>
      <c r="K14" s="95"/>
      <c r="L14" s="66"/>
      <c r="M14" s="56">
        <f t="shared" si="27"/>
        <v>0</v>
      </c>
      <c r="N14" s="57">
        <f t="shared" si="28"/>
        <v>0</v>
      </c>
      <c r="O14" s="79">
        <f t="shared" si="0"/>
      </c>
      <c r="P14" s="79">
        <f t="shared" si="1"/>
      </c>
      <c r="T14" s="1">
        <v>0</v>
      </c>
      <c r="X14" s="1">
        <v>0</v>
      </c>
      <c r="Y14" s="1">
        <f t="shared" si="2"/>
        <v>0</v>
      </c>
      <c r="Z14" s="1">
        <f t="shared" si="3"/>
        <v>0</v>
      </c>
      <c r="AA14" s="1">
        <f t="shared" si="4"/>
        <v>0</v>
      </c>
      <c r="AB14" s="1">
        <f t="shared" si="5"/>
        <v>1</v>
      </c>
      <c r="AC14" s="1">
        <f t="shared" si="6"/>
        <v>0</v>
      </c>
      <c r="AD14" s="1">
        <f t="shared" si="7"/>
        <v>0</v>
      </c>
      <c r="AE14" s="1" t="b">
        <f t="shared" si="8"/>
        <v>0</v>
      </c>
      <c r="AF14" s="1">
        <f t="shared" si="9"/>
        <v>0</v>
      </c>
      <c r="AG14" s="1">
        <f t="shared" si="10"/>
        <v>0</v>
      </c>
      <c r="AH14" s="1">
        <f t="shared" si="11"/>
        <v>0</v>
      </c>
      <c r="AJ14" s="1">
        <f t="shared" si="12"/>
        <v>0</v>
      </c>
      <c r="AK14" s="1">
        <f t="shared" si="13"/>
        <v>5</v>
      </c>
      <c r="AN14" s="1">
        <f t="shared" si="14"/>
        <v>0</v>
      </c>
      <c r="AO14" s="1">
        <f t="shared" si="15"/>
        <v>0</v>
      </c>
      <c r="AP14" s="1">
        <f t="shared" si="16"/>
        <v>0</v>
      </c>
      <c r="AQ14" s="1">
        <f t="shared" si="17"/>
        <v>1</v>
      </c>
      <c r="AR14" s="1">
        <f t="shared" si="18"/>
        <v>0</v>
      </c>
      <c r="AS14" s="1">
        <f t="shared" si="19"/>
        <v>0</v>
      </c>
      <c r="AT14" s="1" t="b">
        <f t="shared" si="20"/>
        <v>0</v>
      </c>
      <c r="AU14" s="1">
        <f t="shared" si="21"/>
        <v>0</v>
      </c>
      <c r="AV14" s="1">
        <f t="shared" si="22"/>
        <v>0</v>
      </c>
      <c r="AW14" s="1">
        <f t="shared" si="23"/>
        <v>0</v>
      </c>
      <c r="BA14" s="54">
        <f t="shared" si="24"/>
        <v>0</v>
      </c>
      <c r="BB14" s="1">
        <f t="shared" si="25"/>
        <v>0</v>
      </c>
      <c r="BC14" s="1">
        <f t="shared" si="26"/>
        <v>0</v>
      </c>
    </row>
    <row r="15" spans="1:55" ht="16.5" customHeight="1">
      <c r="A15" s="58"/>
      <c r="B15" s="59"/>
      <c r="C15" s="60"/>
      <c r="D15" s="71" t="s">
        <v>177</v>
      </c>
      <c r="E15" s="72">
        <v>0</v>
      </c>
      <c r="F15" s="65"/>
      <c r="G15" s="71" t="s">
        <v>177</v>
      </c>
      <c r="H15" s="72">
        <v>0</v>
      </c>
      <c r="I15" s="31" t="s">
        <v>3</v>
      </c>
      <c r="J15" s="62"/>
      <c r="K15" s="95"/>
      <c r="L15" s="66"/>
      <c r="M15" s="56">
        <f t="shared" si="27"/>
        <v>0</v>
      </c>
      <c r="N15" s="57">
        <f t="shared" si="28"/>
        <v>0</v>
      </c>
      <c r="O15" s="79">
        <f t="shared" si="0"/>
      </c>
      <c r="P15" s="79">
        <f t="shared" si="1"/>
      </c>
      <c r="T15" s="1">
        <v>0</v>
      </c>
      <c r="X15" s="1">
        <v>0</v>
      </c>
      <c r="Y15" s="1">
        <f t="shared" si="2"/>
        <v>0</v>
      </c>
      <c r="Z15" s="1">
        <f t="shared" si="3"/>
        <v>0</v>
      </c>
      <c r="AA15" s="1">
        <f t="shared" si="4"/>
        <v>0</v>
      </c>
      <c r="AB15" s="1">
        <f t="shared" si="5"/>
        <v>1</v>
      </c>
      <c r="AC15" s="1">
        <f t="shared" si="6"/>
        <v>0</v>
      </c>
      <c r="AD15" s="1">
        <f t="shared" si="7"/>
        <v>0</v>
      </c>
      <c r="AE15" s="1" t="b">
        <f t="shared" si="8"/>
        <v>0</v>
      </c>
      <c r="AF15" s="1">
        <f t="shared" si="9"/>
        <v>0</v>
      </c>
      <c r="AG15" s="1">
        <f t="shared" si="10"/>
        <v>0</v>
      </c>
      <c r="AH15" s="1">
        <f t="shared" si="11"/>
        <v>0</v>
      </c>
      <c r="AJ15" s="1">
        <f t="shared" si="12"/>
        <v>0</v>
      </c>
      <c r="AK15" s="1">
        <f t="shared" si="13"/>
        <v>5</v>
      </c>
      <c r="AN15" s="1">
        <f t="shared" si="14"/>
        <v>0</v>
      </c>
      <c r="AO15" s="1">
        <f t="shared" si="15"/>
        <v>0</v>
      </c>
      <c r="AP15" s="1">
        <f t="shared" si="16"/>
        <v>0</v>
      </c>
      <c r="AQ15" s="1">
        <f t="shared" si="17"/>
        <v>1</v>
      </c>
      <c r="AR15" s="1">
        <f t="shared" si="18"/>
        <v>0</v>
      </c>
      <c r="AS15" s="1">
        <f t="shared" si="19"/>
        <v>0</v>
      </c>
      <c r="AT15" s="1" t="b">
        <f t="shared" si="20"/>
        <v>0</v>
      </c>
      <c r="AU15" s="1">
        <f t="shared" si="21"/>
        <v>0</v>
      </c>
      <c r="AV15" s="1">
        <f t="shared" si="22"/>
        <v>0</v>
      </c>
      <c r="AW15" s="1">
        <f t="shared" si="23"/>
        <v>0</v>
      </c>
      <c r="BA15" s="54">
        <f t="shared" si="24"/>
        <v>0</v>
      </c>
      <c r="BB15" s="1">
        <f t="shared" si="25"/>
        <v>0</v>
      </c>
      <c r="BC15" s="1">
        <f t="shared" si="26"/>
        <v>0</v>
      </c>
    </row>
    <row r="16" spans="1:55" ht="16.5" customHeight="1">
      <c r="A16" s="58"/>
      <c r="B16" s="59"/>
      <c r="C16" s="60"/>
      <c r="D16" s="71" t="s">
        <v>177</v>
      </c>
      <c r="E16" s="72">
        <v>0</v>
      </c>
      <c r="F16" s="65"/>
      <c r="G16" s="71" t="s">
        <v>177</v>
      </c>
      <c r="H16" s="72">
        <v>0</v>
      </c>
      <c r="I16" s="31" t="s">
        <v>4</v>
      </c>
      <c r="J16" s="62"/>
      <c r="K16" s="95"/>
      <c r="L16" s="66"/>
      <c r="M16" s="56">
        <f t="shared" si="27"/>
        <v>0</v>
      </c>
      <c r="N16" s="57">
        <f t="shared" si="28"/>
        <v>0</v>
      </c>
      <c r="O16" s="79">
        <f t="shared" si="0"/>
      </c>
      <c r="P16" s="79">
        <f t="shared" si="1"/>
      </c>
      <c r="T16" s="1">
        <v>0</v>
      </c>
      <c r="X16" s="1">
        <v>0</v>
      </c>
      <c r="Y16" s="1">
        <f t="shared" si="2"/>
        <v>0</v>
      </c>
      <c r="Z16" s="1">
        <f t="shared" si="3"/>
        <v>0</v>
      </c>
      <c r="AA16" s="1">
        <f t="shared" si="4"/>
        <v>0</v>
      </c>
      <c r="AB16" s="1">
        <f t="shared" si="5"/>
        <v>1</v>
      </c>
      <c r="AC16" s="1">
        <f t="shared" si="6"/>
        <v>0</v>
      </c>
      <c r="AD16" s="1">
        <f t="shared" si="7"/>
        <v>0</v>
      </c>
      <c r="AE16" s="1" t="b">
        <f t="shared" si="8"/>
        <v>0</v>
      </c>
      <c r="AF16" s="1">
        <f t="shared" si="9"/>
        <v>0</v>
      </c>
      <c r="AG16" s="1">
        <f t="shared" si="10"/>
        <v>0</v>
      </c>
      <c r="AH16" s="1">
        <f t="shared" si="11"/>
        <v>0</v>
      </c>
      <c r="AJ16" s="1">
        <f t="shared" si="12"/>
        <v>0</v>
      </c>
      <c r="AK16" s="1">
        <f t="shared" si="13"/>
        <v>5</v>
      </c>
      <c r="AN16" s="1">
        <f t="shared" si="14"/>
        <v>0</v>
      </c>
      <c r="AO16" s="1">
        <f t="shared" si="15"/>
        <v>0</v>
      </c>
      <c r="AP16" s="1">
        <f t="shared" si="16"/>
        <v>0</v>
      </c>
      <c r="AQ16" s="1">
        <f t="shared" si="17"/>
        <v>1</v>
      </c>
      <c r="AR16" s="1">
        <f t="shared" si="18"/>
        <v>0</v>
      </c>
      <c r="AS16" s="1">
        <f t="shared" si="19"/>
        <v>0</v>
      </c>
      <c r="AT16" s="1" t="b">
        <f t="shared" si="20"/>
        <v>0</v>
      </c>
      <c r="AU16" s="1">
        <f t="shared" si="21"/>
        <v>0</v>
      </c>
      <c r="AV16" s="1">
        <f t="shared" si="22"/>
        <v>0</v>
      </c>
      <c r="AW16" s="1">
        <f t="shared" si="23"/>
        <v>0</v>
      </c>
      <c r="BA16" s="54">
        <f t="shared" si="24"/>
        <v>0</v>
      </c>
      <c r="BB16" s="1">
        <f t="shared" si="25"/>
        <v>0</v>
      </c>
      <c r="BC16" s="1">
        <f t="shared" si="26"/>
        <v>0</v>
      </c>
    </row>
    <row r="17" spans="1:55" ht="17.25" customHeight="1">
      <c r="A17" s="58"/>
      <c r="B17" s="59"/>
      <c r="C17" s="60"/>
      <c r="D17" s="71" t="s">
        <v>177</v>
      </c>
      <c r="E17" s="72">
        <v>0</v>
      </c>
      <c r="F17" s="65"/>
      <c r="G17" s="71" t="s">
        <v>177</v>
      </c>
      <c r="H17" s="72">
        <v>0</v>
      </c>
      <c r="I17" s="31" t="s">
        <v>5</v>
      </c>
      <c r="J17" s="62"/>
      <c r="K17" s="95"/>
      <c r="L17" s="66"/>
      <c r="M17" s="56">
        <f t="shared" si="27"/>
        <v>0</v>
      </c>
      <c r="N17" s="57">
        <f t="shared" si="28"/>
        <v>0</v>
      </c>
      <c r="O17" s="79">
        <f t="shared" si="0"/>
      </c>
      <c r="P17" s="79">
        <f t="shared" si="1"/>
      </c>
      <c r="T17" s="1">
        <v>0</v>
      </c>
      <c r="X17" s="1">
        <v>0</v>
      </c>
      <c r="Y17" s="1">
        <f t="shared" si="2"/>
        <v>0</v>
      </c>
      <c r="Z17" s="1">
        <f t="shared" si="3"/>
        <v>0</v>
      </c>
      <c r="AA17" s="1">
        <f t="shared" si="4"/>
        <v>0</v>
      </c>
      <c r="AB17" s="1">
        <f t="shared" si="5"/>
        <v>1</v>
      </c>
      <c r="AC17" s="1">
        <f t="shared" si="6"/>
        <v>0</v>
      </c>
      <c r="AD17" s="1">
        <f t="shared" si="7"/>
        <v>0</v>
      </c>
      <c r="AE17" s="1" t="b">
        <f t="shared" si="8"/>
        <v>0</v>
      </c>
      <c r="AF17" s="1">
        <f t="shared" si="9"/>
        <v>0</v>
      </c>
      <c r="AG17" s="1">
        <f t="shared" si="10"/>
        <v>0</v>
      </c>
      <c r="AH17" s="1">
        <f t="shared" si="11"/>
        <v>0</v>
      </c>
      <c r="AJ17" s="1">
        <f t="shared" si="12"/>
        <v>0</v>
      </c>
      <c r="AK17" s="1">
        <f t="shared" si="13"/>
        <v>5</v>
      </c>
      <c r="AN17" s="1">
        <f t="shared" si="14"/>
        <v>0</v>
      </c>
      <c r="AO17" s="1">
        <f t="shared" si="15"/>
        <v>0</v>
      </c>
      <c r="AP17" s="1">
        <f t="shared" si="16"/>
        <v>0</v>
      </c>
      <c r="AQ17" s="1">
        <f t="shared" si="17"/>
        <v>1</v>
      </c>
      <c r="AR17" s="1">
        <f t="shared" si="18"/>
        <v>0</v>
      </c>
      <c r="AS17" s="1">
        <f t="shared" si="19"/>
        <v>0</v>
      </c>
      <c r="AT17" s="1" t="b">
        <f t="shared" si="20"/>
        <v>0</v>
      </c>
      <c r="AU17" s="1">
        <f t="shared" si="21"/>
        <v>0</v>
      </c>
      <c r="AV17" s="1">
        <f t="shared" si="22"/>
        <v>0</v>
      </c>
      <c r="AW17" s="1">
        <f t="shared" si="23"/>
        <v>0</v>
      </c>
      <c r="BA17" s="54">
        <f t="shared" si="24"/>
        <v>0</v>
      </c>
      <c r="BB17" s="1">
        <f t="shared" si="25"/>
        <v>0</v>
      </c>
      <c r="BC17" s="1">
        <f t="shared" si="26"/>
        <v>0</v>
      </c>
    </row>
    <row r="18" spans="1:55" ht="16.5" customHeight="1">
      <c r="A18" s="58"/>
      <c r="B18" s="59"/>
      <c r="C18" s="60"/>
      <c r="D18" s="71" t="s">
        <v>177</v>
      </c>
      <c r="E18" s="72">
        <v>0</v>
      </c>
      <c r="F18" s="65"/>
      <c r="G18" s="71" t="s">
        <v>177</v>
      </c>
      <c r="H18" s="72">
        <v>0</v>
      </c>
      <c r="I18" s="31" t="s">
        <v>6</v>
      </c>
      <c r="J18" s="62"/>
      <c r="K18" s="95"/>
      <c r="L18" s="66"/>
      <c r="M18" s="56">
        <f t="shared" si="27"/>
        <v>0</v>
      </c>
      <c r="N18" s="57">
        <f t="shared" si="28"/>
        <v>0</v>
      </c>
      <c r="O18" s="79">
        <f t="shared" si="0"/>
      </c>
      <c r="P18" s="79">
        <f t="shared" si="1"/>
      </c>
      <c r="T18" s="1">
        <v>0</v>
      </c>
      <c r="X18" s="1">
        <v>0</v>
      </c>
      <c r="Y18" s="1">
        <f t="shared" si="2"/>
        <v>0</v>
      </c>
      <c r="Z18" s="1">
        <f t="shared" si="3"/>
        <v>0</v>
      </c>
      <c r="AA18" s="1">
        <f t="shared" si="4"/>
        <v>0</v>
      </c>
      <c r="AB18" s="1">
        <f t="shared" si="5"/>
        <v>1</v>
      </c>
      <c r="AC18" s="1">
        <f t="shared" si="6"/>
        <v>0</v>
      </c>
      <c r="AD18" s="1">
        <f t="shared" si="7"/>
        <v>0</v>
      </c>
      <c r="AE18" s="1" t="b">
        <f t="shared" si="8"/>
        <v>0</v>
      </c>
      <c r="AF18" s="1">
        <f t="shared" si="9"/>
        <v>0</v>
      </c>
      <c r="AG18" s="1">
        <f t="shared" si="10"/>
        <v>0</v>
      </c>
      <c r="AH18" s="1">
        <f t="shared" si="11"/>
        <v>0</v>
      </c>
      <c r="AJ18" s="1">
        <f t="shared" si="12"/>
        <v>0</v>
      </c>
      <c r="AK18" s="1">
        <f t="shared" si="13"/>
        <v>5</v>
      </c>
      <c r="AN18" s="1">
        <f t="shared" si="14"/>
        <v>0</v>
      </c>
      <c r="AO18" s="1">
        <f t="shared" si="15"/>
        <v>0</v>
      </c>
      <c r="AP18" s="1">
        <f t="shared" si="16"/>
        <v>0</v>
      </c>
      <c r="AQ18" s="1">
        <f t="shared" si="17"/>
        <v>1</v>
      </c>
      <c r="AR18" s="1">
        <f t="shared" si="18"/>
        <v>0</v>
      </c>
      <c r="AS18" s="1">
        <f t="shared" si="19"/>
        <v>0</v>
      </c>
      <c r="AT18" s="1" t="b">
        <f t="shared" si="20"/>
        <v>0</v>
      </c>
      <c r="AU18" s="1">
        <f t="shared" si="21"/>
        <v>0</v>
      </c>
      <c r="AV18" s="1">
        <f t="shared" si="22"/>
        <v>0</v>
      </c>
      <c r="AW18" s="1">
        <f t="shared" si="23"/>
        <v>0</v>
      </c>
      <c r="BA18" s="54">
        <f t="shared" si="24"/>
        <v>0</v>
      </c>
      <c r="BB18" s="1">
        <f t="shared" si="25"/>
        <v>0</v>
      </c>
      <c r="BC18" s="1">
        <f t="shared" si="26"/>
        <v>0</v>
      </c>
    </row>
    <row r="19" spans="1:55" ht="16.5" customHeight="1">
      <c r="A19" s="58"/>
      <c r="B19" s="59"/>
      <c r="C19" s="60"/>
      <c r="D19" s="71" t="s">
        <v>177</v>
      </c>
      <c r="E19" s="72">
        <v>0</v>
      </c>
      <c r="F19" s="65"/>
      <c r="G19" s="71" t="s">
        <v>177</v>
      </c>
      <c r="H19" s="72">
        <v>0</v>
      </c>
      <c r="I19" s="31" t="s">
        <v>7</v>
      </c>
      <c r="J19" s="62"/>
      <c r="K19" s="95"/>
      <c r="L19" s="66"/>
      <c r="M19" s="56">
        <f t="shared" si="27"/>
        <v>0</v>
      </c>
      <c r="N19" s="57">
        <f t="shared" si="28"/>
        <v>0</v>
      </c>
      <c r="O19" s="79">
        <f t="shared" si="0"/>
      </c>
      <c r="P19" s="79">
        <f t="shared" si="1"/>
      </c>
      <c r="T19" s="1">
        <v>0</v>
      </c>
      <c r="X19" s="1">
        <v>0</v>
      </c>
      <c r="Y19" s="1">
        <f t="shared" si="2"/>
        <v>0</v>
      </c>
      <c r="Z19" s="1">
        <f t="shared" si="3"/>
        <v>0</v>
      </c>
      <c r="AA19" s="1">
        <f t="shared" si="4"/>
        <v>0</v>
      </c>
      <c r="AB19" s="1">
        <f t="shared" si="5"/>
        <v>1</v>
      </c>
      <c r="AC19" s="1">
        <f t="shared" si="6"/>
        <v>0</v>
      </c>
      <c r="AD19" s="1">
        <f t="shared" si="7"/>
        <v>0</v>
      </c>
      <c r="AE19" s="1" t="b">
        <f t="shared" si="8"/>
        <v>0</v>
      </c>
      <c r="AF19" s="1">
        <f t="shared" si="9"/>
        <v>0</v>
      </c>
      <c r="AG19" s="1">
        <f t="shared" si="10"/>
        <v>0</v>
      </c>
      <c r="AH19" s="1">
        <f t="shared" si="11"/>
        <v>0</v>
      </c>
      <c r="AJ19" s="1">
        <f t="shared" si="12"/>
        <v>0</v>
      </c>
      <c r="AK19" s="1">
        <f t="shared" si="13"/>
        <v>5</v>
      </c>
      <c r="AN19" s="1">
        <f t="shared" si="14"/>
        <v>0</v>
      </c>
      <c r="AO19" s="1">
        <f t="shared" si="15"/>
        <v>0</v>
      </c>
      <c r="AP19" s="1">
        <f t="shared" si="16"/>
        <v>0</v>
      </c>
      <c r="AQ19" s="1">
        <f t="shared" si="17"/>
        <v>1</v>
      </c>
      <c r="AR19" s="1">
        <f t="shared" si="18"/>
        <v>0</v>
      </c>
      <c r="AS19" s="1">
        <f t="shared" si="19"/>
        <v>0</v>
      </c>
      <c r="AT19" s="1" t="b">
        <f t="shared" si="20"/>
        <v>0</v>
      </c>
      <c r="AU19" s="1">
        <f t="shared" si="21"/>
        <v>0</v>
      </c>
      <c r="AV19" s="1">
        <f t="shared" si="22"/>
        <v>0</v>
      </c>
      <c r="AW19" s="1">
        <f t="shared" si="23"/>
        <v>0</v>
      </c>
      <c r="BA19" s="54">
        <f t="shared" si="24"/>
        <v>0</v>
      </c>
      <c r="BB19" s="1">
        <f t="shared" si="25"/>
        <v>0</v>
      </c>
      <c r="BC19" s="1">
        <f t="shared" si="26"/>
        <v>0</v>
      </c>
    </row>
    <row r="20" spans="1:55" ht="16.5" customHeight="1">
      <c r="A20" s="58"/>
      <c r="B20" s="59"/>
      <c r="C20" s="60"/>
      <c r="D20" s="71" t="s">
        <v>177</v>
      </c>
      <c r="E20" s="72">
        <v>0</v>
      </c>
      <c r="F20" s="65"/>
      <c r="G20" s="71" t="s">
        <v>177</v>
      </c>
      <c r="H20" s="72">
        <v>0</v>
      </c>
      <c r="I20" s="31" t="s">
        <v>8</v>
      </c>
      <c r="J20" s="62"/>
      <c r="K20" s="95"/>
      <c r="L20" s="66"/>
      <c r="M20" s="56">
        <f t="shared" si="27"/>
        <v>0</v>
      </c>
      <c r="N20" s="57">
        <f t="shared" si="28"/>
        <v>0</v>
      </c>
      <c r="O20" s="79">
        <f t="shared" si="0"/>
      </c>
      <c r="P20" s="79">
        <f t="shared" si="1"/>
      </c>
      <c r="T20" s="1">
        <v>0</v>
      </c>
      <c r="X20" s="1">
        <v>0</v>
      </c>
      <c r="Y20" s="1">
        <f t="shared" si="2"/>
        <v>0</v>
      </c>
      <c r="Z20" s="1">
        <f t="shared" si="3"/>
        <v>0</v>
      </c>
      <c r="AA20" s="1">
        <f t="shared" si="4"/>
        <v>0</v>
      </c>
      <c r="AB20" s="1">
        <f t="shared" si="5"/>
        <v>1</v>
      </c>
      <c r="AC20" s="1">
        <f t="shared" si="6"/>
        <v>0</v>
      </c>
      <c r="AD20" s="1">
        <f t="shared" si="7"/>
        <v>0</v>
      </c>
      <c r="AE20" s="1" t="b">
        <f t="shared" si="8"/>
        <v>0</v>
      </c>
      <c r="AF20" s="1">
        <f t="shared" si="9"/>
        <v>0</v>
      </c>
      <c r="AG20" s="1">
        <f t="shared" si="10"/>
        <v>0</v>
      </c>
      <c r="AH20" s="1">
        <f t="shared" si="11"/>
        <v>0</v>
      </c>
      <c r="AJ20" s="1">
        <f t="shared" si="12"/>
        <v>0</v>
      </c>
      <c r="AK20" s="1">
        <f t="shared" si="13"/>
        <v>5</v>
      </c>
      <c r="AN20" s="1">
        <f t="shared" si="14"/>
        <v>0</v>
      </c>
      <c r="AO20" s="1">
        <f t="shared" si="15"/>
        <v>0</v>
      </c>
      <c r="AP20" s="1">
        <f t="shared" si="16"/>
        <v>0</v>
      </c>
      <c r="AQ20" s="1">
        <f t="shared" si="17"/>
        <v>1</v>
      </c>
      <c r="AR20" s="1">
        <f t="shared" si="18"/>
        <v>0</v>
      </c>
      <c r="AS20" s="1">
        <f t="shared" si="19"/>
        <v>0</v>
      </c>
      <c r="AT20" s="1" t="b">
        <f t="shared" si="20"/>
        <v>0</v>
      </c>
      <c r="AU20" s="1">
        <f t="shared" si="21"/>
        <v>0</v>
      </c>
      <c r="AV20" s="1">
        <f t="shared" si="22"/>
        <v>0</v>
      </c>
      <c r="AW20" s="1">
        <f t="shared" si="23"/>
        <v>0</v>
      </c>
      <c r="BA20" s="54">
        <f t="shared" si="24"/>
        <v>0</v>
      </c>
      <c r="BB20" s="1">
        <f t="shared" si="25"/>
        <v>0</v>
      </c>
      <c r="BC20" s="1">
        <f t="shared" si="26"/>
        <v>0</v>
      </c>
    </row>
    <row r="21" spans="1:55" ht="16.5" customHeight="1">
      <c r="A21" s="58"/>
      <c r="B21" s="59"/>
      <c r="C21" s="60"/>
      <c r="D21" s="71" t="s">
        <v>177</v>
      </c>
      <c r="E21" s="72">
        <v>0</v>
      </c>
      <c r="F21" s="65"/>
      <c r="G21" s="71" t="s">
        <v>177</v>
      </c>
      <c r="H21" s="72">
        <v>0</v>
      </c>
      <c r="I21" s="31" t="s">
        <v>9</v>
      </c>
      <c r="J21" s="62"/>
      <c r="K21" s="95"/>
      <c r="L21" s="66"/>
      <c r="M21" s="56">
        <f t="shared" si="27"/>
        <v>0</v>
      </c>
      <c r="N21" s="57">
        <f t="shared" si="28"/>
        <v>0</v>
      </c>
      <c r="O21" s="79">
        <f t="shared" si="0"/>
      </c>
      <c r="P21" s="79">
        <f t="shared" si="1"/>
      </c>
      <c r="T21" s="1">
        <v>0</v>
      </c>
      <c r="X21" s="1">
        <v>0</v>
      </c>
      <c r="Y21" s="1">
        <f t="shared" si="2"/>
        <v>0</v>
      </c>
      <c r="Z21" s="1">
        <f t="shared" si="3"/>
        <v>0</v>
      </c>
      <c r="AA21" s="1">
        <f t="shared" si="4"/>
        <v>0</v>
      </c>
      <c r="AB21" s="1">
        <f t="shared" si="5"/>
        <v>1</v>
      </c>
      <c r="AC21" s="1">
        <f t="shared" si="6"/>
        <v>0</v>
      </c>
      <c r="AD21" s="1">
        <f t="shared" si="7"/>
        <v>0</v>
      </c>
      <c r="AE21" s="1" t="b">
        <f t="shared" si="8"/>
        <v>0</v>
      </c>
      <c r="AF21" s="1">
        <f t="shared" si="9"/>
        <v>0</v>
      </c>
      <c r="AG21" s="1">
        <f t="shared" si="10"/>
        <v>0</v>
      </c>
      <c r="AH21" s="1">
        <f t="shared" si="11"/>
        <v>0</v>
      </c>
      <c r="AJ21" s="1">
        <f t="shared" si="12"/>
        <v>0</v>
      </c>
      <c r="AK21" s="1">
        <f t="shared" si="13"/>
        <v>5</v>
      </c>
      <c r="AN21" s="1">
        <f t="shared" si="14"/>
        <v>0</v>
      </c>
      <c r="AO21" s="1">
        <f t="shared" si="15"/>
        <v>0</v>
      </c>
      <c r="AP21" s="1">
        <f t="shared" si="16"/>
        <v>0</v>
      </c>
      <c r="AQ21" s="1">
        <f t="shared" si="17"/>
        <v>1</v>
      </c>
      <c r="AR21" s="1">
        <f t="shared" si="18"/>
        <v>0</v>
      </c>
      <c r="AS21" s="1">
        <f t="shared" si="19"/>
        <v>0</v>
      </c>
      <c r="AT21" s="1" t="b">
        <f t="shared" si="20"/>
        <v>0</v>
      </c>
      <c r="AU21" s="1">
        <f t="shared" si="21"/>
        <v>0</v>
      </c>
      <c r="AV21" s="1">
        <f t="shared" si="22"/>
        <v>0</v>
      </c>
      <c r="AW21" s="1">
        <f t="shared" si="23"/>
        <v>0</v>
      </c>
      <c r="BA21" s="54">
        <f t="shared" si="24"/>
        <v>0</v>
      </c>
      <c r="BB21" s="1">
        <f t="shared" si="25"/>
        <v>0</v>
      </c>
      <c r="BC21" s="1">
        <f t="shared" si="26"/>
        <v>0</v>
      </c>
    </row>
    <row r="22" spans="1:55" ht="17.25" customHeight="1">
      <c r="A22" s="58"/>
      <c r="B22" s="59"/>
      <c r="C22" s="60"/>
      <c r="D22" s="71" t="s">
        <v>177</v>
      </c>
      <c r="E22" s="72">
        <v>0</v>
      </c>
      <c r="F22" s="65"/>
      <c r="G22" s="71" t="s">
        <v>177</v>
      </c>
      <c r="H22" s="72">
        <v>0</v>
      </c>
      <c r="I22" s="31" t="s">
        <v>10</v>
      </c>
      <c r="J22" s="62"/>
      <c r="K22" s="95"/>
      <c r="L22" s="66"/>
      <c r="M22" s="56">
        <f t="shared" si="27"/>
        <v>0</v>
      </c>
      <c r="N22" s="57">
        <f t="shared" si="28"/>
        <v>0</v>
      </c>
      <c r="O22" s="79">
        <f t="shared" si="0"/>
      </c>
      <c r="P22" s="79">
        <f t="shared" si="1"/>
      </c>
      <c r="T22" s="1">
        <v>0</v>
      </c>
      <c r="X22" s="1">
        <v>0</v>
      </c>
      <c r="Y22" s="1">
        <f t="shared" si="2"/>
        <v>0</v>
      </c>
      <c r="Z22" s="1">
        <f t="shared" si="3"/>
        <v>0</v>
      </c>
      <c r="AA22" s="1">
        <f t="shared" si="4"/>
        <v>0</v>
      </c>
      <c r="AB22" s="1">
        <f t="shared" si="5"/>
        <v>1</v>
      </c>
      <c r="AC22" s="1">
        <f t="shared" si="6"/>
        <v>0</v>
      </c>
      <c r="AD22" s="1">
        <f t="shared" si="7"/>
        <v>0</v>
      </c>
      <c r="AE22" s="1" t="b">
        <f t="shared" si="8"/>
        <v>0</v>
      </c>
      <c r="AF22" s="1">
        <f t="shared" si="9"/>
        <v>0</v>
      </c>
      <c r="AG22" s="1">
        <f t="shared" si="10"/>
        <v>0</v>
      </c>
      <c r="AH22" s="1">
        <f t="shared" si="11"/>
        <v>0</v>
      </c>
      <c r="AJ22" s="1">
        <f t="shared" si="12"/>
        <v>0</v>
      </c>
      <c r="AK22" s="1">
        <f t="shared" si="13"/>
        <v>5</v>
      </c>
      <c r="AN22" s="1">
        <f t="shared" si="14"/>
        <v>0</v>
      </c>
      <c r="AO22" s="1">
        <f t="shared" si="15"/>
        <v>0</v>
      </c>
      <c r="AP22" s="1">
        <f t="shared" si="16"/>
        <v>0</v>
      </c>
      <c r="AQ22" s="1">
        <f t="shared" si="17"/>
        <v>1</v>
      </c>
      <c r="AR22" s="1">
        <f t="shared" si="18"/>
        <v>0</v>
      </c>
      <c r="AS22" s="1">
        <f t="shared" si="19"/>
        <v>0</v>
      </c>
      <c r="AT22" s="1" t="b">
        <f t="shared" si="20"/>
        <v>0</v>
      </c>
      <c r="AU22" s="1">
        <f t="shared" si="21"/>
        <v>0</v>
      </c>
      <c r="AV22" s="1">
        <f t="shared" si="22"/>
        <v>0</v>
      </c>
      <c r="AW22" s="1">
        <f t="shared" si="23"/>
        <v>0</v>
      </c>
      <c r="BA22" s="54">
        <f t="shared" si="24"/>
        <v>0</v>
      </c>
      <c r="BB22" s="1">
        <f t="shared" si="25"/>
        <v>0</v>
      </c>
      <c r="BC22" s="1">
        <f t="shared" si="26"/>
        <v>0</v>
      </c>
    </row>
    <row r="23" spans="1:55" ht="17.25" customHeight="1">
      <c r="A23" s="58"/>
      <c r="B23" s="59"/>
      <c r="C23" s="60"/>
      <c r="D23" s="71" t="s">
        <v>177</v>
      </c>
      <c r="E23" s="72">
        <v>0</v>
      </c>
      <c r="F23" s="65"/>
      <c r="G23" s="71" t="s">
        <v>177</v>
      </c>
      <c r="H23" s="72">
        <v>0</v>
      </c>
      <c r="I23" s="31" t="s">
        <v>11</v>
      </c>
      <c r="J23" s="62"/>
      <c r="K23" s="95"/>
      <c r="L23" s="66"/>
      <c r="M23" s="56">
        <f t="shared" si="27"/>
        <v>0</v>
      </c>
      <c r="N23" s="57">
        <f t="shared" si="28"/>
        <v>0</v>
      </c>
      <c r="O23" s="79">
        <f t="shared" si="0"/>
      </c>
      <c r="P23" s="79">
        <f t="shared" si="1"/>
      </c>
      <c r="T23" s="1">
        <v>0</v>
      </c>
      <c r="X23" s="1">
        <v>0</v>
      </c>
      <c r="Y23" s="1">
        <f t="shared" si="2"/>
        <v>0</v>
      </c>
      <c r="Z23" s="1">
        <f t="shared" si="3"/>
        <v>0</v>
      </c>
      <c r="AA23" s="1">
        <f t="shared" si="4"/>
        <v>0</v>
      </c>
      <c r="AB23" s="1">
        <f t="shared" si="5"/>
        <v>1</v>
      </c>
      <c r="AC23" s="1">
        <f t="shared" si="6"/>
        <v>0</v>
      </c>
      <c r="AD23" s="1">
        <f t="shared" si="7"/>
        <v>0</v>
      </c>
      <c r="AE23" s="1" t="b">
        <f t="shared" si="8"/>
        <v>0</v>
      </c>
      <c r="AF23" s="1">
        <f t="shared" si="9"/>
        <v>0</v>
      </c>
      <c r="AG23" s="1">
        <f t="shared" si="10"/>
        <v>0</v>
      </c>
      <c r="AH23" s="1">
        <f t="shared" si="11"/>
        <v>0</v>
      </c>
      <c r="AJ23" s="1">
        <f t="shared" si="12"/>
        <v>0</v>
      </c>
      <c r="AK23" s="1">
        <f t="shared" si="13"/>
        <v>5</v>
      </c>
      <c r="AN23" s="1">
        <f t="shared" si="14"/>
        <v>0</v>
      </c>
      <c r="AO23" s="1">
        <f t="shared" si="15"/>
        <v>0</v>
      </c>
      <c r="AP23" s="1">
        <f t="shared" si="16"/>
        <v>0</v>
      </c>
      <c r="AQ23" s="1">
        <f t="shared" si="17"/>
        <v>1</v>
      </c>
      <c r="AR23" s="1">
        <f t="shared" si="18"/>
        <v>0</v>
      </c>
      <c r="AS23" s="1">
        <f t="shared" si="19"/>
        <v>0</v>
      </c>
      <c r="AT23" s="1" t="b">
        <f t="shared" si="20"/>
        <v>0</v>
      </c>
      <c r="AU23" s="1">
        <f t="shared" si="21"/>
        <v>0</v>
      </c>
      <c r="AV23" s="1">
        <f t="shared" si="22"/>
        <v>0</v>
      </c>
      <c r="AW23" s="1">
        <f t="shared" si="23"/>
        <v>0</v>
      </c>
      <c r="BA23" s="54">
        <f t="shared" si="24"/>
        <v>0</v>
      </c>
      <c r="BB23" s="1">
        <f t="shared" si="25"/>
        <v>0</v>
      </c>
      <c r="BC23" s="1">
        <f t="shared" si="26"/>
        <v>0</v>
      </c>
    </row>
    <row r="24" spans="1:55" ht="17.25" customHeight="1">
      <c r="A24" s="58"/>
      <c r="B24" s="59"/>
      <c r="C24" s="60"/>
      <c r="D24" s="71" t="s">
        <v>177</v>
      </c>
      <c r="E24" s="72">
        <v>0</v>
      </c>
      <c r="F24" s="65"/>
      <c r="G24" s="71" t="s">
        <v>177</v>
      </c>
      <c r="H24" s="72">
        <v>0</v>
      </c>
      <c r="I24" s="31" t="s">
        <v>12</v>
      </c>
      <c r="J24" s="62"/>
      <c r="K24" s="95"/>
      <c r="L24" s="66"/>
      <c r="M24" s="56">
        <f t="shared" si="27"/>
        <v>0</v>
      </c>
      <c r="N24" s="57">
        <f t="shared" si="28"/>
        <v>0</v>
      </c>
      <c r="O24" s="79">
        <f t="shared" si="0"/>
      </c>
      <c r="P24" s="79">
        <f t="shared" si="1"/>
      </c>
      <c r="T24" s="1">
        <v>0</v>
      </c>
      <c r="X24" s="1">
        <v>0</v>
      </c>
      <c r="Y24" s="1">
        <f t="shared" si="2"/>
        <v>0</v>
      </c>
      <c r="Z24" s="1">
        <f t="shared" si="3"/>
        <v>0</v>
      </c>
      <c r="AA24" s="1">
        <f t="shared" si="4"/>
        <v>0</v>
      </c>
      <c r="AB24" s="1">
        <f t="shared" si="5"/>
        <v>1</v>
      </c>
      <c r="AC24" s="1">
        <f t="shared" si="6"/>
        <v>0</v>
      </c>
      <c r="AD24" s="1">
        <f t="shared" si="7"/>
        <v>0</v>
      </c>
      <c r="AE24" s="1" t="b">
        <f t="shared" si="8"/>
        <v>0</v>
      </c>
      <c r="AF24" s="1">
        <f t="shared" si="9"/>
        <v>0</v>
      </c>
      <c r="AG24" s="1">
        <f t="shared" si="10"/>
        <v>0</v>
      </c>
      <c r="AH24" s="1">
        <f t="shared" si="11"/>
        <v>0</v>
      </c>
      <c r="AJ24" s="1">
        <f t="shared" si="12"/>
        <v>0</v>
      </c>
      <c r="AK24" s="1">
        <f t="shared" si="13"/>
        <v>5</v>
      </c>
      <c r="AN24" s="1">
        <f t="shared" si="14"/>
        <v>0</v>
      </c>
      <c r="AO24" s="1">
        <f t="shared" si="15"/>
        <v>0</v>
      </c>
      <c r="AP24" s="1">
        <f t="shared" si="16"/>
        <v>0</v>
      </c>
      <c r="AQ24" s="1">
        <f t="shared" si="17"/>
        <v>1</v>
      </c>
      <c r="AR24" s="1">
        <f t="shared" si="18"/>
        <v>0</v>
      </c>
      <c r="AS24" s="1">
        <f t="shared" si="19"/>
        <v>0</v>
      </c>
      <c r="AT24" s="1" t="b">
        <f t="shared" si="20"/>
        <v>0</v>
      </c>
      <c r="AU24" s="1">
        <f t="shared" si="21"/>
        <v>0</v>
      </c>
      <c r="AV24" s="1">
        <f t="shared" si="22"/>
        <v>0</v>
      </c>
      <c r="AW24" s="1">
        <f t="shared" si="23"/>
        <v>0</v>
      </c>
      <c r="BA24" s="54">
        <f t="shared" si="24"/>
        <v>0</v>
      </c>
      <c r="BB24" s="1">
        <f t="shared" si="25"/>
        <v>0</v>
      </c>
      <c r="BC24" s="1">
        <f t="shared" si="26"/>
        <v>0</v>
      </c>
    </row>
    <row r="25" spans="1:55" ht="17.25" customHeight="1">
      <c r="A25" s="58"/>
      <c r="B25" s="59"/>
      <c r="C25" s="60"/>
      <c r="D25" s="71" t="s">
        <v>177</v>
      </c>
      <c r="E25" s="72">
        <v>0</v>
      </c>
      <c r="F25" s="62"/>
      <c r="G25" s="71" t="s">
        <v>177</v>
      </c>
      <c r="H25" s="72">
        <v>0</v>
      </c>
      <c r="I25" s="31" t="s">
        <v>13</v>
      </c>
      <c r="J25" s="62"/>
      <c r="K25" s="95"/>
      <c r="L25" s="67"/>
      <c r="M25" s="56">
        <f t="shared" si="27"/>
        <v>0</v>
      </c>
      <c r="N25" s="57">
        <f t="shared" si="28"/>
        <v>0</v>
      </c>
      <c r="O25" s="79">
        <f t="shared" si="0"/>
      </c>
      <c r="P25" s="79">
        <f t="shared" si="1"/>
      </c>
      <c r="T25" s="1">
        <v>0</v>
      </c>
      <c r="X25" s="1">
        <v>0</v>
      </c>
      <c r="Y25" s="1">
        <f t="shared" si="2"/>
        <v>0</v>
      </c>
      <c r="Z25" s="1">
        <f t="shared" si="3"/>
        <v>0</v>
      </c>
      <c r="AA25" s="1">
        <f t="shared" si="4"/>
        <v>0</v>
      </c>
      <c r="AB25" s="1">
        <f t="shared" si="5"/>
        <v>1</v>
      </c>
      <c r="AC25" s="1">
        <f t="shared" si="6"/>
        <v>0</v>
      </c>
      <c r="AD25" s="1">
        <f t="shared" si="7"/>
        <v>0</v>
      </c>
      <c r="AE25" s="1" t="b">
        <f t="shared" si="8"/>
        <v>0</v>
      </c>
      <c r="AF25" s="1">
        <f t="shared" si="9"/>
        <v>0</v>
      </c>
      <c r="AG25" s="1">
        <f t="shared" si="10"/>
        <v>0</v>
      </c>
      <c r="AH25" s="1">
        <f t="shared" si="11"/>
        <v>0</v>
      </c>
      <c r="AJ25" s="1">
        <f t="shared" si="12"/>
        <v>0</v>
      </c>
      <c r="AK25" s="1">
        <f t="shared" si="13"/>
        <v>5</v>
      </c>
      <c r="AN25" s="1">
        <f t="shared" si="14"/>
        <v>0</v>
      </c>
      <c r="AO25" s="1">
        <f t="shared" si="15"/>
        <v>0</v>
      </c>
      <c r="AP25" s="1">
        <f t="shared" si="16"/>
        <v>0</v>
      </c>
      <c r="AQ25" s="1">
        <f t="shared" si="17"/>
        <v>1</v>
      </c>
      <c r="AR25" s="1">
        <f t="shared" si="18"/>
        <v>0</v>
      </c>
      <c r="AS25" s="1">
        <f t="shared" si="19"/>
        <v>0</v>
      </c>
      <c r="AT25" s="1" t="b">
        <f t="shared" si="20"/>
        <v>0</v>
      </c>
      <c r="AU25" s="1">
        <f t="shared" si="21"/>
        <v>0</v>
      </c>
      <c r="AV25" s="1">
        <f t="shared" si="22"/>
        <v>0</v>
      </c>
      <c r="AW25" s="1">
        <f t="shared" si="23"/>
        <v>0</v>
      </c>
      <c r="BA25" s="54">
        <f t="shared" si="24"/>
        <v>0</v>
      </c>
      <c r="BB25" s="1">
        <f t="shared" si="25"/>
        <v>0</v>
      </c>
      <c r="BC25" s="1">
        <f t="shared" si="26"/>
        <v>0</v>
      </c>
    </row>
    <row r="26" spans="1:55" ht="17.25" customHeight="1">
      <c r="A26" s="61"/>
      <c r="B26" s="62"/>
      <c r="C26" s="63"/>
      <c r="D26" s="71" t="s">
        <v>177</v>
      </c>
      <c r="E26" s="72">
        <v>0</v>
      </c>
      <c r="F26" s="62"/>
      <c r="G26" s="71" t="s">
        <v>177</v>
      </c>
      <c r="H26" s="72">
        <v>0</v>
      </c>
      <c r="I26" s="32" t="s">
        <v>14</v>
      </c>
      <c r="J26" s="62"/>
      <c r="K26" s="95"/>
      <c r="L26" s="66"/>
      <c r="M26" s="56">
        <f t="shared" si="27"/>
        <v>0</v>
      </c>
      <c r="N26" s="57">
        <f t="shared" si="28"/>
        <v>0</v>
      </c>
      <c r="O26" s="79">
        <f t="shared" si="0"/>
      </c>
      <c r="P26" s="79">
        <f t="shared" si="1"/>
      </c>
      <c r="T26" s="1">
        <v>0</v>
      </c>
      <c r="X26" s="1">
        <v>0</v>
      </c>
      <c r="Y26" s="1">
        <f t="shared" si="2"/>
        <v>0</v>
      </c>
      <c r="Z26" s="1">
        <f t="shared" si="3"/>
        <v>0</v>
      </c>
      <c r="AA26" s="1">
        <f t="shared" si="4"/>
        <v>0</v>
      </c>
      <c r="AB26" s="1">
        <f t="shared" si="5"/>
        <v>1</v>
      </c>
      <c r="AC26" s="1">
        <f t="shared" si="6"/>
        <v>0</v>
      </c>
      <c r="AD26" s="1">
        <f t="shared" si="7"/>
        <v>0</v>
      </c>
      <c r="AE26" s="1" t="b">
        <f t="shared" si="8"/>
        <v>0</v>
      </c>
      <c r="AF26" s="1">
        <f t="shared" si="9"/>
        <v>0</v>
      </c>
      <c r="AG26" s="1">
        <f t="shared" si="10"/>
        <v>0</v>
      </c>
      <c r="AH26" s="1">
        <f t="shared" si="11"/>
        <v>0</v>
      </c>
      <c r="AJ26" s="1">
        <f t="shared" si="12"/>
        <v>0</v>
      </c>
      <c r="AK26" s="1">
        <f t="shared" si="13"/>
        <v>5</v>
      </c>
      <c r="AN26" s="1">
        <f t="shared" si="14"/>
        <v>0</v>
      </c>
      <c r="AO26" s="1">
        <f t="shared" si="15"/>
        <v>0</v>
      </c>
      <c r="AP26" s="1">
        <f t="shared" si="16"/>
        <v>0</v>
      </c>
      <c r="AQ26" s="1">
        <f t="shared" si="17"/>
        <v>1</v>
      </c>
      <c r="AR26" s="1">
        <f t="shared" si="18"/>
        <v>0</v>
      </c>
      <c r="AS26" s="1">
        <f t="shared" si="19"/>
        <v>0</v>
      </c>
      <c r="AT26" s="1" t="b">
        <f t="shared" si="20"/>
        <v>0</v>
      </c>
      <c r="AU26" s="1">
        <f t="shared" si="21"/>
        <v>0</v>
      </c>
      <c r="AV26" s="1">
        <f t="shared" si="22"/>
        <v>0</v>
      </c>
      <c r="AW26" s="1">
        <f t="shared" si="23"/>
        <v>0</v>
      </c>
      <c r="BA26" s="54">
        <f t="shared" si="24"/>
        <v>0</v>
      </c>
      <c r="BB26" s="1">
        <f t="shared" si="25"/>
        <v>0</v>
      </c>
      <c r="BC26" s="1">
        <f t="shared" si="26"/>
        <v>0</v>
      </c>
    </row>
    <row r="27" spans="1:55" ht="17.25" customHeight="1">
      <c r="A27" s="61"/>
      <c r="B27" s="62"/>
      <c r="C27" s="63"/>
      <c r="D27" s="71" t="s">
        <v>177</v>
      </c>
      <c r="E27" s="72">
        <v>0</v>
      </c>
      <c r="F27" s="62"/>
      <c r="G27" s="71" t="s">
        <v>177</v>
      </c>
      <c r="H27" s="72">
        <v>0</v>
      </c>
      <c r="I27" s="32" t="s">
        <v>15</v>
      </c>
      <c r="J27" s="62"/>
      <c r="K27" s="95"/>
      <c r="L27" s="66"/>
      <c r="M27" s="56">
        <f t="shared" si="27"/>
        <v>0</v>
      </c>
      <c r="N27" s="57">
        <f t="shared" si="28"/>
        <v>0</v>
      </c>
      <c r="O27" s="79">
        <f t="shared" si="0"/>
      </c>
      <c r="P27" s="79">
        <f t="shared" si="1"/>
      </c>
      <c r="T27" s="1">
        <v>0</v>
      </c>
      <c r="X27" s="1">
        <v>0</v>
      </c>
      <c r="Y27" s="1">
        <f t="shared" si="2"/>
        <v>0</v>
      </c>
      <c r="Z27" s="1">
        <f t="shared" si="3"/>
        <v>0</v>
      </c>
      <c r="AA27" s="1">
        <f t="shared" si="4"/>
        <v>0</v>
      </c>
      <c r="AB27" s="1">
        <f t="shared" si="5"/>
        <v>1</v>
      </c>
      <c r="AC27" s="1">
        <f t="shared" si="6"/>
        <v>0</v>
      </c>
      <c r="AD27" s="1">
        <f t="shared" si="7"/>
        <v>0</v>
      </c>
      <c r="AE27" s="1" t="b">
        <f t="shared" si="8"/>
        <v>0</v>
      </c>
      <c r="AF27" s="1">
        <f t="shared" si="9"/>
        <v>0</v>
      </c>
      <c r="AG27" s="1">
        <f t="shared" si="10"/>
        <v>0</v>
      </c>
      <c r="AH27" s="1">
        <f t="shared" si="11"/>
        <v>0</v>
      </c>
      <c r="AJ27" s="1">
        <f t="shared" si="12"/>
        <v>0</v>
      </c>
      <c r="AK27" s="1">
        <f t="shared" si="13"/>
        <v>5</v>
      </c>
      <c r="AN27" s="1">
        <f t="shared" si="14"/>
        <v>0</v>
      </c>
      <c r="AO27" s="1">
        <f t="shared" si="15"/>
        <v>0</v>
      </c>
      <c r="AP27" s="1">
        <f t="shared" si="16"/>
        <v>0</v>
      </c>
      <c r="AQ27" s="1">
        <f t="shared" si="17"/>
        <v>1</v>
      </c>
      <c r="AR27" s="1">
        <f t="shared" si="18"/>
        <v>0</v>
      </c>
      <c r="AS27" s="1">
        <f t="shared" si="19"/>
        <v>0</v>
      </c>
      <c r="AT27" s="1" t="b">
        <f t="shared" si="20"/>
        <v>0</v>
      </c>
      <c r="AU27" s="1">
        <f t="shared" si="21"/>
        <v>0</v>
      </c>
      <c r="AV27" s="1">
        <f t="shared" si="22"/>
        <v>0</v>
      </c>
      <c r="AW27" s="1">
        <f t="shared" si="23"/>
        <v>0</v>
      </c>
      <c r="BA27" s="54">
        <f t="shared" si="24"/>
        <v>0</v>
      </c>
      <c r="BB27" s="1">
        <f t="shared" si="25"/>
        <v>0</v>
      </c>
      <c r="BC27" s="1">
        <f t="shared" si="26"/>
        <v>0</v>
      </c>
    </row>
    <row r="28" spans="1:55" ht="17.25" customHeight="1">
      <c r="A28" s="61"/>
      <c r="B28" s="62"/>
      <c r="C28" s="63"/>
      <c r="D28" s="71" t="s">
        <v>177</v>
      </c>
      <c r="E28" s="72">
        <v>0</v>
      </c>
      <c r="F28" s="62"/>
      <c r="G28" s="71" t="s">
        <v>177</v>
      </c>
      <c r="H28" s="72">
        <v>0</v>
      </c>
      <c r="I28" s="32" t="s">
        <v>16</v>
      </c>
      <c r="J28" s="62"/>
      <c r="K28" s="95"/>
      <c r="L28" s="66"/>
      <c r="M28" s="56">
        <f t="shared" si="27"/>
        <v>0</v>
      </c>
      <c r="N28" s="57">
        <f t="shared" si="28"/>
        <v>0</v>
      </c>
      <c r="O28" s="79">
        <f t="shared" si="0"/>
      </c>
      <c r="P28" s="79">
        <f t="shared" si="1"/>
      </c>
      <c r="T28" s="1">
        <v>0</v>
      </c>
      <c r="X28" s="1">
        <v>0</v>
      </c>
      <c r="Y28" s="1">
        <f t="shared" si="2"/>
        <v>0</v>
      </c>
      <c r="Z28" s="1">
        <f t="shared" si="3"/>
        <v>0</v>
      </c>
      <c r="AA28" s="1">
        <f t="shared" si="4"/>
        <v>0</v>
      </c>
      <c r="AB28" s="1">
        <f t="shared" si="5"/>
        <v>1</v>
      </c>
      <c r="AC28" s="1">
        <f t="shared" si="6"/>
        <v>0</v>
      </c>
      <c r="AD28" s="1">
        <f t="shared" si="7"/>
        <v>0</v>
      </c>
      <c r="AE28" s="1" t="b">
        <f t="shared" si="8"/>
        <v>0</v>
      </c>
      <c r="AF28" s="1">
        <f t="shared" si="9"/>
        <v>0</v>
      </c>
      <c r="AG28" s="1">
        <f t="shared" si="10"/>
        <v>0</v>
      </c>
      <c r="AH28" s="1">
        <f t="shared" si="11"/>
        <v>0</v>
      </c>
      <c r="AJ28" s="1">
        <f t="shared" si="12"/>
        <v>0</v>
      </c>
      <c r="AK28" s="1">
        <f t="shared" si="13"/>
        <v>5</v>
      </c>
      <c r="AN28" s="1">
        <f t="shared" si="14"/>
        <v>0</v>
      </c>
      <c r="AO28" s="1">
        <f t="shared" si="15"/>
        <v>0</v>
      </c>
      <c r="AP28" s="1">
        <f t="shared" si="16"/>
        <v>0</v>
      </c>
      <c r="AQ28" s="1">
        <f t="shared" si="17"/>
        <v>1</v>
      </c>
      <c r="AR28" s="1">
        <f t="shared" si="18"/>
        <v>0</v>
      </c>
      <c r="AS28" s="1">
        <f t="shared" si="19"/>
        <v>0</v>
      </c>
      <c r="AT28" s="1" t="b">
        <f t="shared" si="20"/>
        <v>0</v>
      </c>
      <c r="AU28" s="1">
        <f t="shared" si="21"/>
        <v>0</v>
      </c>
      <c r="AV28" s="1">
        <f t="shared" si="22"/>
        <v>0</v>
      </c>
      <c r="AW28" s="1">
        <f t="shared" si="23"/>
        <v>0</v>
      </c>
      <c r="BA28" s="54">
        <f t="shared" si="24"/>
        <v>0</v>
      </c>
      <c r="BB28" s="1">
        <f t="shared" si="25"/>
        <v>0</v>
      </c>
      <c r="BC28" s="1">
        <f t="shared" si="26"/>
        <v>0</v>
      </c>
    </row>
    <row r="29" spans="1:55" s="29" customFormat="1" ht="16.5" customHeight="1">
      <c r="A29" s="64"/>
      <c r="B29" s="62"/>
      <c r="C29" s="63"/>
      <c r="D29" s="71" t="s">
        <v>177</v>
      </c>
      <c r="E29" s="72">
        <v>0</v>
      </c>
      <c r="F29" s="62"/>
      <c r="G29" s="71" t="s">
        <v>177</v>
      </c>
      <c r="H29" s="72">
        <v>0</v>
      </c>
      <c r="I29" s="32" t="s">
        <v>17</v>
      </c>
      <c r="J29" s="62"/>
      <c r="K29" s="95"/>
      <c r="L29" s="66"/>
      <c r="M29" s="56">
        <f t="shared" si="27"/>
        <v>0</v>
      </c>
      <c r="N29" s="57">
        <f t="shared" si="28"/>
        <v>0</v>
      </c>
      <c r="O29" s="79">
        <f t="shared" si="0"/>
      </c>
      <c r="P29" s="79">
        <f t="shared" si="1"/>
      </c>
      <c r="Q29" s="1"/>
      <c r="R29" s="1"/>
      <c r="S29" s="1"/>
      <c r="T29" s="1">
        <v>0</v>
      </c>
      <c r="U29" s="1"/>
      <c r="V29" s="1"/>
      <c r="W29" s="1"/>
      <c r="X29" s="1">
        <v>0</v>
      </c>
      <c r="Y29" s="1">
        <f t="shared" si="2"/>
        <v>0</v>
      </c>
      <c r="Z29" s="1">
        <f t="shared" si="3"/>
        <v>0</v>
      </c>
      <c r="AA29" s="1">
        <f t="shared" si="4"/>
        <v>0</v>
      </c>
      <c r="AB29" s="1">
        <f t="shared" si="5"/>
        <v>1</v>
      </c>
      <c r="AC29" s="1">
        <f t="shared" si="6"/>
        <v>0</v>
      </c>
      <c r="AD29" s="1">
        <f t="shared" si="7"/>
        <v>0</v>
      </c>
      <c r="AE29" s="1" t="b">
        <f t="shared" si="8"/>
        <v>0</v>
      </c>
      <c r="AF29" s="1">
        <f t="shared" si="9"/>
        <v>0</v>
      </c>
      <c r="AG29" s="1">
        <f t="shared" si="10"/>
        <v>0</v>
      </c>
      <c r="AH29" s="1">
        <f t="shared" si="11"/>
        <v>0</v>
      </c>
      <c r="AJ29" s="1">
        <f t="shared" si="12"/>
        <v>0</v>
      </c>
      <c r="AK29" s="1">
        <f t="shared" si="13"/>
        <v>5</v>
      </c>
      <c r="AN29" s="1">
        <f t="shared" si="14"/>
        <v>0</v>
      </c>
      <c r="AO29" s="1">
        <f t="shared" si="15"/>
        <v>0</v>
      </c>
      <c r="AP29" s="1">
        <f t="shared" si="16"/>
        <v>0</v>
      </c>
      <c r="AQ29" s="1">
        <f t="shared" si="17"/>
        <v>1</v>
      </c>
      <c r="AR29" s="1">
        <f t="shared" si="18"/>
        <v>0</v>
      </c>
      <c r="AS29" s="1">
        <f t="shared" si="19"/>
        <v>0</v>
      </c>
      <c r="AT29" s="1" t="b">
        <f t="shared" si="20"/>
        <v>0</v>
      </c>
      <c r="AU29" s="1">
        <f t="shared" si="21"/>
        <v>0</v>
      </c>
      <c r="AV29" s="1">
        <f t="shared" si="22"/>
        <v>0</v>
      </c>
      <c r="AW29" s="1">
        <f t="shared" si="23"/>
        <v>0</v>
      </c>
      <c r="BA29" s="54">
        <f t="shared" si="24"/>
        <v>0</v>
      </c>
      <c r="BB29" s="1">
        <f t="shared" si="25"/>
        <v>0</v>
      </c>
      <c r="BC29" s="1">
        <f t="shared" si="26"/>
        <v>0</v>
      </c>
    </row>
    <row r="30" spans="1:55" ht="17.25" customHeight="1">
      <c r="A30" s="61"/>
      <c r="B30" s="62"/>
      <c r="C30" s="63"/>
      <c r="D30" s="71" t="s">
        <v>177</v>
      </c>
      <c r="E30" s="72">
        <v>0</v>
      </c>
      <c r="F30" s="62"/>
      <c r="G30" s="71" t="s">
        <v>177</v>
      </c>
      <c r="H30" s="72">
        <v>0</v>
      </c>
      <c r="I30" s="32" t="s">
        <v>18</v>
      </c>
      <c r="J30" s="62"/>
      <c r="K30" s="95"/>
      <c r="L30" s="66"/>
      <c r="M30" s="56">
        <f t="shared" si="27"/>
        <v>0</v>
      </c>
      <c r="N30" s="57">
        <f t="shared" si="28"/>
        <v>0</v>
      </c>
      <c r="O30" s="79">
        <f t="shared" si="0"/>
      </c>
      <c r="P30" s="79">
        <f t="shared" si="1"/>
      </c>
      <c r="T30" s="1">
        <v>0</v>
      </c>
      <c r="X30" s="1">
        <v>0</v>
      </c>
      <c r="Y30" s="1">
        <f t="shared" si="2"/>
        <v>0</v>
      </c>
      <c r="Z30" s="1">
        <f t="shared" si="3"/>
        <v>0</v>
      </c>
      <c r="AA30" s="1">
        <f t="shared" si="4"/>
        <v>0</v>
      </c>
      <c r="AB30" s="1">
        <f t="shared" si="5"/>
        <v>1</v>
      </c>
      <c r="AC30" s="1">
        <f t="shared" si="6"/>
        <v>0</v>
      </c>
      <c r="AD30" s="1">
        <f t="shared" si="7"/>
        <v>0</v>
      </c>
      <c r="AE30" s="1" t="b">
        <f t="shared" si="8"/>
        <v>0</v>
      </c>
      <c r="AF30" s="1">
        <f t="shared" si="9"/>
        <v>0</v>
      </c>
      <c r="AG30" s="1">
        <f t="shared" si="10"/>
        <v>0</v>
      </c>
      <c r="AH30" s="1">
        <f t="shared" si="11"/>
        <v>0</v>
      </c>
      <c r="AJ30" s="1">
        <f t="shared" si="12"/>
        <v>0</v>
      </c>
      <c r="AK30" s="1">
        <f t="shared" si="13"/>
        <v>5</v>
      </c>
      <c r="AN30" s="1">
        <f t="shared" si="14"/>
        <v>0</v>
      </c>
      <c r="AO30" s="1">
        <f t="shared" si="15"/>
        <v>0</v>
      </c>
      <c r="AP30" s="1">
        <f t="shared" si="16"/>
        <v>0</v>
      </c>
      <c r="AQ30" s="1">
        <f t="shared" si="17"/>
        <v>1</v>
      </c>
      <c r="AR30" s="1">
        <f t="shared" si="18"/>
        <v>0</v>
      </c>
      <c r="AS30" s="1">
        <f t="shared" si="19"/>
        <v>0</v>
      </c>
      <c r="AT30" s="1" t="b">
        <f t="shared" si="20"/>
        <v>0</v>
      </c>
      <c r="AU30" s="1">
        <f t="shared" si="21"/>
        <v>0</v>
      </c>
      <c r="AV30" s="1">
        <f t="shared" si="22"/>
        <v>0</v>
      </c>
      <c r="AW30" s="1">
        <f t="shared" si="23"/>
        <v>0</v>
      </c>
      <c r="BA30" s="54">
        <f t="shared" si="24"/>
        <v>0</v>
      </c>
      <c r="BB30" s="1">
        <f t="shared" si="25"/>
        <v>0</v>
      </c>
      <c r="BC30" s="1">
        <f t="shared" si="26"/>
        <v>0</v>
      </c>
    </row>
    <row r="31" spans="1:55" s="29" customFormat="1" ht="17.25" customHeight="1">
      <c r="A31" s="61"/>
      <c r="B31" s="62"/>
      <c r="C31" s="63"/>
      <c r="D31" s="71" t="s">
        <v>177</v>
      </c>
      <c r="E31" s="72">
        <v>0</v>
      </c>
      <c r="F31" s="62"/>
      <c r="G31" s="71" t="s">
        <v>177</v>
      </c>
      <c r="H31" s="72">
        <v>0</v>
      </c>
      <c r="I31" s="32" t="s">
        <v>19</v>
      </c>
      <c r="J31" s="62"/>
      <c r="K31" s="95"/>
      <c r="L31" s="66"/>
      <c r="M31" s="56">
        <f t="shared" si="27"/>
        <v>0</v>
      </c>
      <c r="N31" s="57">
        <f t="shared" si="28"/>
        <v>0</v>
      </c>
      <c r="O31" s="79">
        <f t="shared" si="0"/>
      </c>
      <c r="P31" s="79">
        <f t="shared" si="1"/>
      </c>
      <c r="Q31" s="1"/>
      <c r="R31" s="1"/>
      <c r="S31" s="1"/>
      <c r="T31" s="1">
        <v>0</v>
      </c>
      <c r="U31" s="1"/>
      <c r="V31" s="1"/>
      <c r="W31" s="1"/>
      <c r="X31" s="1">
        <v>0</v>
      </c>
      <c r="Y31" s="1">
        <f t="shared" si="2"/>
        <v>0</v>
      </c>
      <c r="Z31" s="1">
        <f t="shared" si="3"/>
        <v>0</v>
      </c>
      <c r="AA31" s="1">
        <f t="shared" si="4"/>
        <v>0</v>
      </c>
      <c r="AB31" s="1">
        <f t="shared" si="5"/>
        <v>1</v>
      </c>
      <c r="AC31" s="1">
        <f t="shared" si="6"/>
        <v>0</v>
      </c>
      <c r="AD31" s="1">
        <f t="shared" si="7"/>
        <v>0</v>
      </c>
      <c r="AE31" s="1" t="b">
        <f t="shared" si="8"/>
        <v>0</v>
      </c>
      <c r="AF31" s="1">
        <f t="shared" si="9"/>
        <v>0</v>
      </c>
      <c r="AG31" s="1">
        <f t="shared" si="10"/>
        <v>0</v>
      </c>
      <c r="AH31" s="1">
        <f t="shared" si="11"/>
        <v>0</v>
      </c>
      <c r="AI31" s="1"/>
      <c r="AJ31" s="1">
        <f t="shared" si="12"/>
        <v>0</v>
      </c>
      <c r="AK31" s="1">
        <f t="shared" si="13"/>
        <v>5</v>
      </c>
      <c r="AL31" s="1"/>
      <c r="AM31" s="1"/>
      <c r="AN31" s="1">
        <f t="shared" si="14"/>
        <v>0</v>
      </c>
      <c r="AO31" s="1">
        <f t="shared" si="15"/>
        <v>0</v>
      </c>
      <c r="AP31" s="1">
        <f t="shared" si="16"/>
        <v>0</v>
      </c>
      <c r="AQ31" s="1">
        <f t="shared" si="17"/>
        <v>1</v>
      </c>
      <c r="AR31" s="1">
        <f t="shared" si="18"/>
        <v>0</v>
      </c>
      <c r="AS31" s="1">
        <f t="shared" si="19"/>
        <v>0</v>
      </c>
      <c r="AT31" s="1" t="b">
        <f t="shared" si="20"/>
        <v>0</v>
      </c>
      <c r="AU31" s="1">
        <f t="shared" si="21"/>
        <v>0</v>
      </c>
      <c r="AV31" s="1">
        <f t="shared" si="22"/>
        <v>0</v>
      </c>
      <c r="AW31" s="1">
        <f t="shared" si="23"/>
        <v>0</v>
      </c>
      <c r="AX31" s="1"/>
      <c r="AY31" s="1"/>
      <c r="AZ31" s="1"/>
      <c r="BA31" s="54">
        <f t="shared" si="24"/>
        <v>0</v>
      </c>
      <c r="BB31" s="1">
        <f t="shared" si="25"/>
        <v>0</v>
      </c>
      <c r="BC31" s="1">
        <f t="shared" si="26"/>
        <v>0</v>
      </c>
    </row>
    <row r="32" spans="1:55" s="29" customFormat="1" ht="18" customHeight="1">
      <c r="A32" s="61"/>
      <c r="B32" s="62"/>
      <c r="C32" s="63"/>
      <c r="D32" s="71" t="s">
        <v>177</v>
      </c>
      <c r="E32" s="72">
        <v>0</v>
      </c>
      <c r="F32" s="62"/>
      <c r="G32" s="71" t="s">
        <v>177</v>
      </c>
      <c r="H32" s="72">
        <v>0</v>
      </c>
      <c r="I32" s="32" t="s">
        <v>42</v>
      </c>
      <c r="J32" s="62"/>
      <c r="K32" s="95"/>
      <c r="L32" s="66"/>
      <c r="M32" s="56">
        <f t="shared" si="27"/>
        <v>0</v>
      </c>
      <c r="N32" s="57">
        <f t="shared" si="28"/>
        <v>0</v>
      </c>
      <c r="O32" s="79">
        <f t="shared" si="0"/>
      </c>
      <c r="P32" s="79">
        <f t="shared" si="1"/>
      </c>
      <c r="Q32" s="1"/>
      <c r="R32" s="1"/>
      <c r="S32" s="1"/>
      <c r="T32" s="1">
        <v>0</v>
      </c>
      <c r="U32" s="1"/>
      <c r="V32" s="1"/>
      <c r="W32" s="1"/>
      <c r="X32" s="1">
        <v>0</v>
      </c>
      <c r="Y32" s="1">
        <f t="shared" si="2"/>
        <v>0</v>
      </c>
      <c r="Z32" s="1">
        <f t="shared" si="3"/>
        <v>0</v>
      </c>
      <c r="AA32" s="1">
        <f t="shared" si="4"/>
        <v>0</v>
      </c>
      <c r="AB32" s="1">
        <f t="shared" si="5"/>
        <v>1</v>
      </c>
      <c r="AC32" s="1">
        <f t="shared" si="6"/>
        <v>0</v>
      </c>
      <c r="AD32" s="1">
        <f t="shared" si="7"/>
        <v>0</v>
      </c>
      <c r="AE32" s="1" t="b">
        <f t="shared" si="8"/>
        <v>0</v>
      </c>
      <c r="AF32" s="1">
        <f t="shared" si="9"/>
        <v>0</v>
      </c>
      <c r="AG32" s="1">
        <f t="shared" si="10"/>
        <v>0</v>
      </c>
      <c r="AH32" s="1">
        <f t="shared" si="11"/>
        <v>0</v>
      </c>
      <c r="AI32" s="1"/>
      <c r="AJ32" s="1">
        <f t="shared" si="12"/>
        <v>0</v>
      </c>
      <c r="AK32" s="1">
        <f t="shared" si="13"/>
        <v>5</v>
      </c>
      <c r="AL32" s="1"/>
      <c r="AM32" s="1"/>
      <c r="AN32" s="1">
        <f t="shared" si="14"/>
        <v>0</v>
      </c>
      <c r="AO32" s="1">
        <f t="shared" si="15"/>
        <v>0</v>
      </c>
      <c r="AP32" s="1">
        <f t="shared" si="16"/>
        <v>0</v>
      </c>
      <c r="AQ32" s="1">
        <f t="shared" si="17"/>
        <v>1</v>
      </c>
      <c r="AR32" s="1">
        <f t="shared" si="18"/>
        <v>0</v>
      </c>
      <c r="AS32" s="1">
        <f t="shared" si="19"/>
        <v>0</v>
      </c>
      <c r="AT32" s="1" t="b">
        <f t="shared" si="20"/>
        <v>0</v>
      </c>
      <c r="AU32" s="1">
        <f t="shared" si="21"/>
        <v>0</v>
      </c>
      <c r="AV32" s="1">
        <f t="shared" si="22"/>
        <v>0</v>
      </c>
      <c r="AW32" s="1">
        <f t="shared" si="23"/>
        <v>0</v>
      </c>
      <c r="AX32" s="1"/>
      <c r="AY32" s="1"/>
      <c r="AZ32" s="1"/>
      <c r="BA32" s="54">
        <f t="shared" si="24"/>
        <v>0</v>
      </c>
      <c r="BB32" s="1">
        <f t="shared" si="25"/>
        <v>0</v>
      </c>
      <c r="BC32" s="1">
        <f t="shared" si="26"/>
        <v>0</v>
      </c>
    </row>
    <row r="33" spans="1:55" s="29" customFormat="1" ht="15">
      <c r="A33" s="61"/>
      <c r="B33" s="62"/>
      <c r="C33" s="63"/>
      <c r="D33" s="71" t="s">
        <v>177</v>
      </c>
      <c r="E33" s="72">
        <v>0</v>
      </c>
      <c r="F33" s="62"/>
      <c r="G33" s="71" t="s">
        <v>177</v>
      </c>
      <c r="H33" s="72">
        <v>0</v>
      </c>
      <c r="I33" s="32" t="s">
        <v>43</v>
      </c>
      <c r="J33" s="62"/>
      <c r="K33" s="95"/>
      <c r="L33" s="66"/>
      <c r="M33" s="56">
        <f t="shared" si="27"/>
        <v>0</v>
      </c>
      <c r="N33" s="57">
        <f t="shared" si="28"/>
        <v>0</v>
      </c>
      <c r="O33" s="79">
        <f t="shared" si="0"/>
      </c>
      <c r="P33" s="79">
        <f t="shared" si="1"/>
      </c>
      <c r="Q33" s="1"/>
      <c r="R33" s="1"/>
      <c r="S33" s="1"/>
      <c r="T33" s="1">
        <v>0</v>
      </c>
      <c r="U33" s="1"/>
      <c r="V33" s="1"/>
      <c r="W33" s="1"/>
      <c r="X33" s="1">
        <v>0</v>
      </c>
      <c r="Y33" s="1">
        <f t="shared" si="2"/>
        <v>0</v>
      </c>
      <c r="Z33" s="1">
        <f t="shared" si="3"/>
        <v>0</v>
      </c>
      <c r="AA33" s="1">
        <f t="shared" si="4"/>
        <v>0</v>
      </c>
      <c r="AB33" s="1">
        <f t="shared" si="5"/>
        <v>1</v>
      </c>
      <c r="AC33" s="1">
        <f t="shared" si="6"/>
        <v>0</v>
      </c>
      <c r="AD33" s="1">
        <f t="shared" si="7"/>
        <v>0</v>
      </c>
      <c r="AE33" s="1" t="b">
        <f t="shared" si="8"/>
        <v>0</v>
      </c>
      <c r="AF33" s="1">
        <f t="shared" si="9"/>
        <v>0</v>
      </c>
      <c r="AG33" s="1">
        <f t="shared" si="10"/>
        <v>0</v>
      </c>
      <c r="AH33" s="1">
        <f t="shared" si="11"/>
        <v>0</v>
      </c>
      <c r="AI33" s="1"/>
      <c r="AJ33" s="1">
        <f t="shared" si="12"/>
        <v>0</v>
      </c>
      <c r="AK33" s="1">
        <f t="shared" si="13"/>
        <v>5</v>
      </c>
      <c r="AL33" s="1"/>
      <c r="AM33" s="1"/>
      <c r="AN33" s="1">
        <f t="shared" si="14"/>
        <v>0</v>
      </c>
      <c r="AO33" s="1">
        <f t="shared" si="15"/>
        <v>0</v>
      </c>
      <c r="AP33" s="1">
        <f t="shared" si="16"/>
        <v>0</v>
      </c>
      <c r="AQ33" s="1">
        <f t="shared" si="17"/>
        <v>1</v>
      </c>
      <c r="AR33" s="1">
        <f t="shared" si="18"/>
        <v>0</v>
      </c>
      <c r="AS33" s="1">
        <f t="shared" si="19"/>
        <v>0</v>
      </c>
      <c r="AT33" s="1" t="b">
        <f t="shared" si="20"/>
        <v>0</v>
      </c>
      <c r="AU33" s="1">
        <f t="shared" si="21"/>
        <v>0</v>
      </c>
      <c r="AV33" s="1">
        <f t="shared" si="22"/>
        <v>0</v>
      </c>
      <c r="AW33" s="1">
        <f t="shared" si="23"/>
        <v>0</v>
      </c>
      <c r="AX33" s="1"/>
      <c r="AY33" s="1"/>
      <c r="AZ33" s="1"/>
      <c r="BA33" s="54">
        <f t="shared" si="24"/>
        <v>0</v>
      </c>
      <c r="BB33" s="1">
        <f t="shared" si="25"/>
        <v>0</v>
      </c>
      <c r="BC33" s="1">
        <f t="shared" si="26"/>
        <v>0</v>
      </c>
    </row>
    <row r="34" spans="1:55" ht="15">
      <c r="A34" s="61"/>
      <c r="B34" s="62"/>
      <c r="C34" s="63"/>
      <c r="D34" s="71" t="s">
        <v>177</v>
      </c>
      <c r="E34" s="72">
        <v>0</v>
      </c>
      <c r="F34" s="62"/>
      <c r="G34" s="71" t="s">
        <v>177</v>
      </c>
      <c r="H34" s="72">
        <v>0</v>
      </c>
      <c r="I34" s="32" t="s">
        <v>44</v>
      </c>
      <c r="J34" s="62"/>
      <c r="K34" s="95"/>
      <c r="L34" s="66"/>
      <c r="M34" s="56">
        <f t="shared" si="27"/>
        <v>0</v>
      </c>
      <c r="N34" s="57">
        <f t="shared" si="28"/>
        <v>0</v>
      </c>
      <c r="O34" s="79">
        <f t="shared" si="0"/>
      </c>
      <c r="P34" s="79">
        <f t="shared" si="1"/>
      </c>
      <c r="T34" s="1">
        <v>0</v>
      </c>
      <c r="X34" s="1">
        <v>0</v>
      </c>
      <c r="Y34" s="1">
        <f t="shared" si="2"/>
        <v>0</v>
      </c>
      <c r="Z34" s="1">
        <f t="shared" si="3"/>
        <v>0</v>
      </c>
      <c r="AA34" s="1">
        <f t="shared" si="4"/>
        <v>0</v>
      </c>
      <c r="AB34" s="1">
        <f t="shared" si="5"/>
        <v>1</v>
      </c>
      <c r="AC34" s="1">
        <f t="shared" si="6"/>
        <v>0</v>
      </c>
      <c r="AD34" s="1">
        <f t="shared" si="7"/>
        <v>0</v>
      </c>
      <c r="AE34" s="1" t="b">
        <f t="shared" si="8"/>
        <v>0</v>
      </c>
      <c r="AF34" s="1">
        <f t="shared" si="9"/>
        <v>0</v>
      </c>
      <c r="AG34" s="1">
        <f t="shared" si="10"/>
        <v>0</v>
      </c>
      <c r="AH34" s="1">
        <f t="shared" si="11"/>
        <v>0</v>
      </c>
      <c r="AJ34" s="1">
        <f t="shared" si="12"/>
        <v>0</v>
      </c>
      <c r="AK34" s="1">
        <f t="shared" si="13"/>
        <v>5</v>
      </c>
      <c r="AN34" s="1">
        <f t="shared" si="14"/>
        <v>0</v>
      </c>
      <c r="AO34" s="1">
        <f t="shared" si="15"/>
        <v>0</v>
      </c>
      <c r="AP34" s="1">
        <f t="shared" si="16"/>
        <v>0</v>
      </c>
      <c r="AQ34" s="1">
        <f t="shared" si="17"/>
        <v>1</v>
      </c>
      <c r="AR34" s="1">
        <f t="shared" si="18"/>
        <v>0</v>
      </c>
      <c r="AS34" s="1">
        <f t="shared" si="19"/>
        <v>0</v>
      </c>
      <c r="AT34" s="1" t="b">
        <f t="shared" si="20"/>
        <v>0</v>
      </c>
      <c r="AU34" s="1">
        <f t="shared" si="21"/>
        <v>0</v>
      </c>
      <c r="AV34" s="1">
        <f t="shared" si="22"/>
        <v>0</v>
      </c>
      <c r="AW34" s="1">
        <f t="shared" si="23"/>
        <v>0</v>
      </c>
      <c r="BA34" s="54">
        <f t="shared" si="24"/>
        <v>0</v>
      </c>
      <c r="BB34" s="1">
        <f t="shared" si="25"/>
        <v>0</v>
      </c>
      <c r="BC34" s="1">
        <f t="shared" si="26"/>
        <v>0</v>
      </c>
    </row>
    <row r="35" spans="1:55" ht="15">
      <c r="A35" s="61"/>
      <c r="B35" s="62"/>
      <c r="C35" s="63"/>
      <c r="D35" s="71" t="s">
        <v>177</v>
      </c>
      <c r="E35" s="72">
        <v>0</v>
      </c>
      <c r="F35" s="62"/>
      <c r="G35" s="71" t="s">
        <v>177</v>
      </c>
      <c r="H35" s="72">
        <v>0</v>
      </c>
      <c r="I35" s="32" t="s">
        <v>45</v>
      </c>
      <c r="J35" s="62"/>
      <c r="K35" s="95"/>
      <c r="L35" s="66"/>
      <c r="M35" s="56">
        <f t="shared" si="27"/>
        <v>0</v>
      </c>
      <c r="N35" s="57">
        <f t="shared" si="28"/>
        <v>0</v>
      </c>
      <c r="O35" s="79">
        <f t="shared" si="0"/>
      </c>
      <c r="P35" s="79">
        <f t="shared" si="1"/>
      </c>
      <c r="T35" s="1">
        <v>0</v>
      </c>
      <c r="X35" s="1">
        <v>0</v>
      </c>
      <c r="Y35" s="1">
        <f t="shared" si="2"/>
        <v>0</v>
      </c>
      <c r="Z35" s="1">
        <f t="shared" si="3"/>
        <v>0</v>
      </c>
      <c r="AA35" s="1">
        <f t="shared" si="4"/>
        <v>0</v>
      </c>
      <c r="AB35" s="1">
        <f t="shared" si="5"/>
        <v>1</v>
      </c>
      <c r="AC35" s="1">
        <f t="shared" si="6"/>
        <v>0</v>
      </c>
      <c r="AD35" s="1">
        <f t="shared" si="7"/>
        <v>0</v>
      </c>
      <c r="AE35" s="1" t="b">
        <f t="shared" si="8"/>
        <v>0</v>
      </c>
      <c r="AF35" s="1">
        <f t="shared" si="9"/>
        <v>0</v>
      </c>
      <c r="AG35" s="1">
        <f t="shared" si="10"/>
        <v>0</v>
      </c>
      <c r="AH35" s="1">
        <f t="shared" si="11"/>
        <v>0</v>
      </c>
      <c r="AJ35" s="1">
        <f t="shared" si="12"/>
        <v>0</v>
      </c>
      <c r="AK35" s="1">
        <f t="shared" si="13"/>
        <v>5</v>
      </c>
      <c r="AN35" s="1">
        <f t="shared" si="14"/>
        <v>0</v>
      </c>
      <c r="AO35" s="1">
        <f t="shared" si="15"/>
        <v>0</v>
      </c>
      <c r="AP35" s="1">
        <f t="shared" si="16"/>
        <v>0</v>
      </c>
      <c r="AQ35" s="1">
        <f t="shared" si="17"/>
        <v>1</v>
      </c>
      <c r="AR35" s="1">
        <f t="shared" si="18"/>
        <v>0</v>
      </c>
      <c r="AS35" s="1">
        <f t="shared" si="19"/>
        <v>0</v>
      </c>
      <c r="AT35" s="1" t="b">
        <f t="shared" si="20"/>
        <v>0</v>
      </c>
      <c r="AU35" s="1">
        <f t="shared" si="21"/>
        <v>0</v>
      </c>
      <c r="AV35" s="1">
        <f t="shared" si="22"/>
        <v>0</v>
      </c>
      <c r="AW35" s="1">
        <f t="shared" si="23"/>
        <v>0</v>
      </c>
      <c r="BA35" s="54">
        <f t="shared" si="24"/>
        <v>0</v>
      </c>
      <c r="BB35" s="1">
        <f t="shared" si="25"/>
        <v>0</v>
      </c>
      <c r="BC35" s="1">
        <f t="shared" si="26"/>
        <v>0</v>
      </c>
    </row>
    <row r="36" spans="1:55" ht="15">
      <c r="A36" s="61"/>
      <c r="B36" s="62"/>
      <c r="C36" s="63"/>
      <c r="D36" s="71" t="s">
        <v>177</v>
      </c>
      <c r="E36" s="72">
        <v>0</v>
      </c>
      <c r="F36" s="62"/>
      <c r="G36" s="71" t="s">
        <v>177</v>
      </c>
      <c r="H36" s="72">
        <v>0</v>
      </c>
      <c r="I36" s="32" t="s">
        <v>46</v>
      </c>
      <c r="J36" s="62"/>
      <c r="K36" s="95"/>
      <c r="L36" s="66"/>
      <c r="M36" s="56">
        <f t="shared" si="27"/>
        <v>0</v>
      </c>
      <c r="N36" s="57">
        <f t="shared" si="28"/>
        <v>0</v>
      </c>
      <c r="O36" s="79">
        <f t="shared" si="0"/>
      </c>
      <c r="P36" s="79">
        <f t="shared" si="1"/>
      </c>
      <c r="T36" s="1">
        <v>0</v>
      </c>
      <c r="X36" s="1">
        <v>0</v>
      </c>
      <c r="Y36" s="1">
        <f t="shared" si="2"/>
        <v>0</v>
      </c>
      <c r="Z36" s="1">
        <f t="shared" si="3"/>
        <v>0</v>
      </c>
      <c r="AA36" s="1">
        <f t="shared" si="4"/>
        <v>0</v>
      </c>
      <c r="AB36" s="1">
        <f t="shared" si="5"/>
        <v>1</v>
      </c>
      <c r="AC36" s="1">
        <f t="shared" si="6"/>
        <v>0</v>
      </c>
      <c r="AD36" s="1">
        <f t="shared" si="7"/>
        <v>0</v>
      </c>
      <c r="AE36" s="1" t="b">
        <f t="shared" si="8"/>
        <v>0</v>
      </c>
      <c r="AF36" s="1">
        <f t="shared" si="9"/>
        <v>0</v>
      </c>
      <c r="AG36" s="1">
        <f t="shared" si="10"/>
        <v>0</v>
      </c>
      <c r="AH36" s="1">
        <f t="shared" si="11"/>
        <v>0</v>
      </c>
      <c r="AJ36" s="1">
        <f t="shared" si="12"/>
        <v>0</v>
      </c>
      <c r="AK36" s="1">
        <f t="shared" si="13"/>
        <v>5</v>
      </c>
      <c r="AN36" s="1">
        <f t="shared" si="14"/>
        <v>0</v>
      </c>
      <c r="AO36" s="1">
        <f t="shared" si="15"/>
        <v>0</v>
      </c>
      <c r="AP36" s="1">
        <f t="shared" si="16"/>
        <v>0</v>
      </c>
      <c r="AQ36" s="1">
        <f t="shared" si="17"/>
        <v>1</v>
      </c>
      <c r="AR36" s="1">
        <f t="shared" si="18"/>
        <v>0</v>
      </c>
      <c r="AS36" s="1">
        <f t="shared" si="19"/>
        <v>0</v>
      </c>
      <c r="AT36" s="1" t="b">
        <f t="shared" si="20"/>
        <v>0</v>
      </c>
      <c r="AU36" s="1">
        <f t="shared" si="21"/>
        <v>0</v>
      </c>
      <c r="AV36" s="1">
        <f t="shared" si="22"/>
        <v>0</v>
      </c>
      <c r="AW36" s="1">
        <f t="shared" si="23"/>
        <v>0</v>
      </c>
      <c r="BA36" s="54">
        <f t="shared" si="24"/>
        <v>0</v>
      </c>
      <c r="BB36" s="1">
        <f t="shared" si="25"/>
        <v>0</v>
      </c>
      <c r="BC36" s="1">
        <f t="shared" si="26"/>
        <v>0</v>
      </c>
    </row>
    <row r="37" spans="1:55" ht="15">
      <c r="A37" s="61"/>
      <c r="B37" s="62"/>
      <c r="C37" s="63"/>
      <c r="D37" s="71" t="s">
        <v>177</v>
      </c>
      <c r="E37" s="72">
        <v>0</v>
      </c>
      <c r="F37" s="62"/>
      <c r="G37" s="71" t="s">
        <v>177</v>
      </c>
      <c r="H37" s="72">
        <v>0</v>
      </c>
      <c r="I37" s="32" t="s">
        <v>49</v>
      </c>
      <c r="J37" s="62"/>
      <c r="K37" s="95"/>
      <c r="L37" s="66"/>
      <c r="M37" s="56">
        <f t="shared" si="27"/>
        <v>0</v>
      </c>
      <c r="N37" s="57">
        <f t="shared" si="28"/>
        <v>0</v>
      </c>
      <c r="O37" s="79">
        <f t="shared" si="0"/>
      </c>
      <c r="P37" s="79">
        <f t="shared" si="1"/>
      </c>
      <c r="T37" s="1">
        <v>0</v>
      </c>
      <c r="X37" s="1">
        <v>0</v>
      </c>
      <c r="Y37" s="1">
        <f t="shared" si="2"/>
        <v>0</v>
      </c>
      <c r="Z37" s="1">
        <f t="shared" si="3"/>
        <v>0</v>
      </c>
      <c r="AA37" s="1">
        <f t="shared" si="4"/>
        <v>0</v>
      </c>
      <c r="AB37" s="1">
        <f t="shared" si="5"/>
        <v>1</v>
      </c>
      <c r="AC37" s="1">
        <f t="shared" si="6"/>
        <v>0</v>
      </c>
      <c r="AD37" s="1">
        <f t="shared" si="7"/>
        <v>0</v>
      </c>
      <c r="AE37" s="1" t="b">
        <f t="shared" si="8"/>
        <v>0</v>
      </c>
      <c r="AF37" s="1">
        <f t="shared" si="9"/>
        <v>0</v>
      </c>
      <c r="AG37" s="1">
        <f t="shared" si="10"/>
        <v>0</v>
      </c>
      <c r="AH37" s="1">
        <f t="shared" si="11"/>
        <v>0</v>
      </c>
      <c r="AJ37" s="1">
        <f t="shared" si="12"/>
        <v>0</v>
      </c>
      <c r="AK37" s="1">
        <f t="shared" si="13"/>
        <v>5</v>
      </c>
      <c r="AN37" s="1">
        <f t="shared" si="14"/>
        <v>0</v>
      </c>
      <c r="AO37" s="1">
        <f t="shared" si="15"/>
        <v>0</v>
      </c>
      <c r="AP37" s="1">
        <f t="shared" si="16"/>
        <v>0</v>
      </c>
      <c r="AQ37" s="1">
        <f t="shared" si="17"/>
        <v>1</v>
      </c>
      <c r="AR37" s="1">
        <f t="shared" si="18"/>
        <v>0</v>
      </c>
      <c r="AS37" s="1">
        <f t="shared" si="19"/>
        <v>0</v>
      </c>
      <c r="AT37" s="1" t="b">
        <f t="shared" si="20"/>
        <v>0</v>
      </c>
      <c r="AU37" s="1">
        <f t="shared" si="21"/>
        <v>0</v>
      </c>
      <c r="AV37" s="1">
        <f t="shared" si="22"/>
        <v>0</v>
      </c>
      <c r="AW37" s="1">
        <f t="shared" si="23"/>
        <v>0</v>
      </c>
      <c r="BA37" s="54">
        <f t="shared" si="24"/>
        <v>0</v>
      </c>
      <c r="BB37" s="1">
        <f t="shared" si="25"/>
        <v>0</v>
      </c>
      <c r="BC37" s="1">
        <f t="shared" si="26"/>
        <v>0</v>
      </c>
    </row>
    <row r="38" spans="1:55" ht="15">
      <c r="A38" s="61"/>
      <c r="B38" s="62"/>
      <c r="C38" s="63"/>
      <c r="D38" s="71" t="s">
        <v>177</v>
      </c>
      <c r="E38" s="72">
        <v>0</v>
      </c>
      <c r="F38" s="62"/>
      <c r="G38" s="71" t="s">
        <v>177</v>
      </c>
      <c r="H38" s="72">
        <v>0</v>
      </c>
      <c r="I38" s="32" t="s">
        <v>50</v>
      </c>
      <c r="J38" s="62"/>
      <c r="K38" s="95"/>
      <c r="L38" s="66"/>
      <c r="M38" s="56">
        <f t="shared" si="27"/>
        <v>0</v>
      </c>
      <c r="N38" s="57">
        <f t="shared" si="28"/>
        <v>0</v>
      </c>
      <c r="O38" s="79">
        <f t="shared" si="0"/>
      </c>
      <c r="P38" s="79">
        <f t="shared" si="1"/>
      </c>
      <c r="T38" s="1">
        <v>0</v>
      </c>
      <c r="X38" s="1">
        <v>0</v>
      </c>
      <c r="Y38" s="1">
        <f t="shared" si="2"/>
        <v>0</v>
      </c>
      <c r="Z38" s="1">
        <f t="shared" si="3"/>
        <v>0</v>
      </c>
      <c r="AA38" s="1">
        <f t="shared" si="4"/>
        <v>0</v>
      </c>
      <c r="AB38" s="1">
        <f t="shared" si="5"/>
        <v>1</v>
      </c>
      <c r="AC38" s="1">
        <f t="shared" si="6"/>
        <v>0</v>
      </c>
      <c r="AD38" s="1">
        <f t="shared" si="7"/>
        <v>0</v>
      </c>
      <c r="AE38" s="1" t="b">
        <f t="shared" si="8"/>
        <v>0</v>
      </c>
      <c r="AF38" s="1">
        <f t="shared" si="9"/>
        <v>0</v>
      </c>
      <c r="AG38" s="1">
        <f t="shared" si="10"/>
        <v>0</v>
      </c>
      <c r="AH38" s="1">
        <f t="shared" si="11"/>
        <v>0</v>
      </c>
      <c r="AJ38" s="1">
        <f t="shared" si="12"/>
        <v>0</v>
      </c>
      <c r="AK38" s="1">
        <f t="shared" si="13"/>
        <v>5</v>
      </c>
      <c r="AN38" s="1">
        <f t="shared" si="14"/>
        <v>0</v>
      </c>
      <c r="AO38" s="1">
        <f t="shared" si="15"/>
        <v>0</v>
      </c>
      <c r="AP38" s="1">
        <f t="shared" si="16"/>
        <v>0</v>
      </c>
      <c r="AQ38" s="1">
        <f t="shared" si="17"/>
        <v>1</v>
      </c>
      <c r="AR38" s="1">
        <f t="shared" si="18"/>
        <v>0</v>
      </c>
      <c r="AS38" s="1">
        <f t="shared" si="19"/>
        <v>0</v>
      </c>
      <c r="AT38" s="1" t="b">
        <f t="shared" si="20"/>
        <v>0</v>
      </c>
      <c r="AU38" s="1">
        <f t="shared" si="21"/>
        <v>0</v>
      </c>
      <c r="AV38" s="1">
        <f t="shared" si="22"/>
        <v>0</v>
      </c>
      <c r="AW38" s="1">
        <f t="shared" si="23"/>
        <v>0</v>
      </c>
      <c r="BA38" s="54">
        <f t="shared" si="24"/>
        <v>0</v>
      </c>
      <c r="BB38" s="1">
        <f t="shared" si="25"/>
        <v>0</v>
      </c>
      <c r="BC38" s="1">
        <f t="shared" si="26"/>
        <v>0</v>
      </c>
    </row>
    <row r="39" spans="1:55" ht="15">
      <c r="A39" s="61"/>
      <c r="B39" s="62"/>
      <c r="C39" s="63"/>
      <c r="D39" s="71" t="s">
        <v>177</v>
      </c>
      <c r="E39" s="72">
        <v>0</v>
      </c>
      <c r="F39" s="62"/>
      <c r="G39" s="71" t="s">
        <v>177</v>
      </c>
      <c r="H39" s="72">
        <v>0</v>
      </c>
      <c r="I39" s="32" t="s">
        <v>51</v>
      </c>
      <c r="J39" s="62"/>
      <c r="K39" s="95"/>
      <c r="L39" s="66"/>
      <c r="M39" s="56">
        <f t="shared" si="27"/>
        <v>0</v>
      </c>
      <c r="N39" s="57">
        <f t="shared" si="28"/>
        <v>0</v>
      </c>
      <c r="O39" s="79">
        <f t="shared" si="0"/>
      </c>
      <c r="P39" s="79">
        <f t="shared" si="1"/>
      </c>
      <c r="T39" s="1">
        <v>0</v>
      </c>
      <c r="X39" s="1">
        <v>0</v>
      </c>
      <c r="Y39" s="1">
        <f t="shared" si="2"/>
        <v>0</v>
      </c>
      <c r="Z39" s="1">
        <f t="shared" si="3"/>
        <v>0</v>
      </c>
      <c r="AA39" s="1">
        <f t="shared" si="4"/>
        <v>0</v>
      </c>
      <c r="AB39" s="1">
        <f t="shared" si="5"/>
        <v>1</v>
      </c>
      <c r="AC39" s="1">
        <f t="shared" si="6"/>
        <v>0</v>
      </c>
      <c r="AD39" s="1">
        <f t="shared" si="7"/>
        <v>0</v>
      </c>
      <c r="AE39" s="1" t="b">
        <f t="shared" si="8"/>
        <v>0</v>
      </c>
      <c r="AF39" s="1">
        <f t="shared" si="9"/>
        <v>0</v>
      </c>
      <c r="AG39" s="1">
        <f t="shared" si="10"/>
        <v>0</v>
      </c>
      <c r="AH39" s="1">
        <f t="shared" si="11"/>
        <v>0</v>
      </c>
      <c r="AJ39" s="1">
        <f t="shared" si="12"/>
        <v>0</v>
      </c>
      <c r="AK39" s="1">
        <f t="shared" si="13"/>
        <v>5</v>
      </c>
      <c r="AN39" s="1">
        <f t="shared" si="14"/>
        <v>0</v>
      </c>
      <c r="AO39" s="1">
        <f t="shared" si="15"/>
        <v>0</v>
      </c>
      <c r="AP39" s="1">
        <f t="shared" si="16"/>
        <v>0</v>
      </c>
      <c r="AQ39" s="1">
        <f t="shared" si="17"/>
        <v>1</v>
      </c>
      <c r="AR39" s="1">
        <f t="shared" si="18"/>
        <v>0</v>
      </c>
      <c r="AS39" s="1">
        <f t="shared" si="19"/>
        <v>0</v>
      </c>
      <c r="AT39" s="1" t="b">
        <f t="shared" si="20"/>
        <v>0</v>
      </c>
      <c r="AU39" s="1">
        <f t="shared" si="21"/>
        <v>0</v>
      </c>
      <c r="AV39" s="1">
        <f t="shared" si="22"/>
        <v>0</v>
      </c>
      <c r="AW39" s="1">
        <f t="shared" si="23"/>
        <v>0</v>
      </c>
      <c r="BA39" s="54">
        <f t="shared" si="24"/>
        <v>0</v>
      </c>
      <c r="BB39" s="1">
        <f t="shared" si="25"/>
        <v>0</v>
      </c>
      <c r="BC39" s="1">
        <f t="shared" si="26"/>
        <v>0</v>
      </c>
    </row>
    <row r="40" spans="1:55" ht="15">
      <c r="A40" s="61"/>
      <c r="B40" s="62"/>
      <c r="C40" s="63"/>
      <c r="D40" s="71" t="s">
        <v>177</v>
      </c>
      <c r="E40" s="72">
        <v>0</v>
      </c>
      <c r="F40" s="62"/>
      <c r="G40" s="71" t="s">
        <v>177</v>
      </c>
      <c r="H40" s="72">
        <v>0</v>
      </c>
      <c r="I40" s="32" t="s">
        <v>52</v>
      </c>
      <c r="J40" s="62"/>
      <c r="K40" s="95"/>
      <c r="L40" s="66"/>
      <c r="M40" s="56">
        <f t="shared" si="27"/>
        <v>0</v>
      </c>
      <c r="N40" s="57">
        <f t="shared" si="28"/>
        <v>0</v>
      </c>
      <c r="O40" s="79">
        <f t="shared" si="0"/>
      </c>
      <c r="P40" s="79">
        <f t="shared" si="1"/>
      </c>
      <c r="T40" s="1">
        <v>0</v>
      </c>
      <c r="X40" s="1">
        <v>0</v>
      </c>
      <c r="Y40" s="1">
        <f t="shared" si="2"/>
        <v>0</v>
      </c>
      <c r="Z40" s="1">
        <f t="shared" si="3"/>
        <v>0</v>
      </c>
      <c r="AA40" s="1">
        <f t="shared" si="4"/>
        <v>0</v>
      </c>
      <c r="AB40" s="1">
        <f t="shared" si="5"/>
        <v>1</v>
      </c>
      <c r="AC40" s="1">
        <f t="shared" si="6"/>
        <v>0</v>
      </c>
      <c r="AD40" s="1">
        <f t="shared" si="7"/>
        <v>0</v>
      </c>
      <c r="AE40" s="1" t="b">
        <f t="shared" si="8"/>
        <v>0</v>
      </c>
      <c r="AF40" s="1">
        <f t="shared" si="9"/>
        <v>0</v>
      </c>
      <c r="AG40" s="1">
        <f t="shared" si="10"/>
        <v>0</v>
      </c>
      <c r="AH40" s="1">
        <f t="shared" si="11"/>
        <v>0</v>
      </c>
      <c r="AJ40" s="1">
        <f t="shared" si="12"/>
        <v>0</v>
      </c>
      <c r="AK40" s="1">
        <f t="shared" si="13"/>
        <v>5</v>
      </c>
      <c r="AN40" s="1">
        <f t="shared" si="14"/>
        <v>0</v>
      </c>
      <c r="AO40" s="1">
        <f t="shared" si="15"/>
        <v>0</v>
      </c>
      <c r="AP40" s="1">
        <f t="shared" si="16"/>
        <v>0</v>
      </c>
      <c r="AQ40" s="1">
        <f t="shared" si="17"/>
        <v>1</v>
      </c>
      <c r="AR40" s="1">
        <f t="shared" si="18"/>
        <v>0</v>
      </c>
      <c r="AS40" s="1">
        <f t="shared" si="19"/>
        <v>0</v>
      </c>
      <c r="AT40" s="1" t="b">
        <f t="shared" si="20"/>
        <v>0</v>
      </c>
      <c r="AU40" s="1">
        <f t="shared" si="21"/>
        <v>0</v>
      </c>
      <c r="AV40" s="1">
        <f t="shared" si="22"/>
        <v>0</v>
      </c>
      <c r="AW40" s="1">
        <f t="shared" si="23"/>
        <v>0</v>
      </c>
      <c r="BA40" s="54">
        <f t="shared" si="24"/>
        <v>0</v>
      </c>
      <c r="BB40" s="1">
        <f t="shared" si="25"/>
        <v>0</v>
      </c>
      <c r="BC40" s="1">
        <f t="shared" si="26"/>
        <v>0</v>
      </c>
    </row>
    <row r="41" spans="1:55" ht="15">
      <c r="A41" s="61"/>
      <c r="B41" s="62"/>
      <c r="C41" s="63"/>
      <c r="D41" s="71" t="s">
        <v>177</v>
      </c>
      <c r="E41" s="72">
        <v>0</v>
      </c>
      <c r="F41" s="62"/>
      <c r="G41" s="71" t="s">
        <v>177</v>
      </c>
      <c r="H41" s="72">
        <v>0</v>
      </c>
      <c r="I41" s="32" t="s">
        <v>53</v>
      </c>
      <c r="J41" s="62"/>
      <c r="K41" s="95"/>
      <c r="L41" s="66"/>
      <c r="M41" s="56">
        <f t="shared" si="27"/>
        <v>0</v>
      </c>
      <c r="N41" s="57">
        <f t="shared" si="28"/>
        <v>0</v>
      </c>
      <c r="O41" s="79">
        <f t="shared" si="0"/>
      </c>
      <c r="P41" s="79">
        <f t="shared" si="1"/>
      </c>
      <c r="T41" s="1">
        <v>0</v>
      </c>
      <c r="X41" s="1">
        <v>0</v>
      </c>
      <c r="Y41" s="1">
        <f t="shared" si="2"/>
        <v>0</v>
      </c>
      <c r="Z41" s="1">
        <f t="shared" si="3"/>
        <v>0</v>
      </c>
      <c r="AA41" s="1">
        <f t="shared" si="4"/>
        <v>0</v>
      </c>
      <c r="AB41" s="1">
        <f t="shared" si="5"/>
        <v>1</v>
      </c>
      <c r="AC41" s="1">
        <f t="shared" si="6"/>
        <v>0</v>
      </c>
      <c r="AD41" s="1">
        <f t="shared" si="7"/>
        <v>0</v>
      </c>
      <c r="AE41" s="1" t="b">
        <f t="shared" si="8"/>
        <v>0</v>
      </c>
      <c r="AF41" s="1">
        <f t="shared" si="9"/>
        <v>0</v>
      </c>
      <c r="AG41" s="1">
        <f t="shared" si="10"/>
        <v>0</v>
      </c>
      <c r="AH41" s="1">
        <f t="shared" si="11"/>
        <v>0</v>
      </c>
      <c r="AJ41" s="1">
        <f t="shared" si="12"/>
        <v>0</v>
      </c>
      <c r="AK41" s="1">
        <f t="shared" si="13"/>
        <v>5</v>
      </c>
      <c r="AN41" s="1">
        <f t="shared" si="14"/>
        <v>0</v>
      </c>
      <c r="AO41" s="1">
        <f t="shared" si="15"/>
        <v>0</v>
      </c>
      <c r="AP41" s="1">
        <f t="shared" si="16"/>
        <v>0</v>
      </c>
      <c r="AQ41" s="1">
        <f t="shared" si="17"/>
        <v>1</v>
      </c>
      <c r="AR41" s="1">
        <f t="shared" si="18"/>
        <v>0</v>
      </c>
      <c r="AS41" s="1">
        <f t="shared" si="19"/>
        <v>0</v>
      </c>
      <c r="AT41" s="1" t="b">
        <f t="shared" si="20"/>
        <v>0</v>
      </c>
      <c r="AU41" s="1">
        <f t="shared" si="21"/>
        <v>0</v>
      </c>
      <c r="AV41" s="1">
        <f t="shared" si="22"/>
        <v>0</v>
      </c>
      <c r="AW41" s="1">
        <f t="shared" si="23"/>
        <v>0</v>
      </c>
      <c r="BA41" s="54">
        <f t="shared" si="24"/>
        <v>0</v>
      </c>
      <c r="BB41" s="1">
        <f t="shared" si="25"/>
        <v>0</v>
      </c>
      <c r="BC41" s="1">
        <f t="shared" si="26"/>
        <v>0</v>
      </c>
    </row>
    <row r="42" spans="1:55" ht="15">
      <c r="A42" s="61"/>
      <c r="B42" s="62"/>
      <c r="C42" s="63"/>
      <c r="D42" s="71" t="s">
        <v>177</v>
      </c>
      <c r="E42" s="72">
        <v>0</v>
      </c>
      <c r="F42" s="62"/>
      <c r="G42" s="71" t="s">
        <v>177</v>
      </c>
      <c r="H42" s="72">
        <v>0</v>
      </c>
      <c r="I42" s="32" t="s">
        <v>54</v>
      </c>
      <c r="J42" s="62"/>
      <c r="K42" s="95"/>
      <c r="L42" s="66"/>
      <c r="M42" s="56">
        <f t="shared" si="27"/>
        <v>0</v>
      </c>
      <c r="N42" s="57">
        <f t="shared" si="28"/>
        <v>0</v>
      </c>
      <c r="O42" s="79">
        <f t="shared" si="0"/>
      </c>
      <c r="P42" s="79">
        <f t="shared" si="1"/>
      </c>
      <c r="T42" s="1">
        <v>0</v>
      </c>
      <c r="X42" s="1">
        <v>0</v>
      </c>
      <c r="Y42" s="1">
        <f t="shared" si="2"/>
        <v>0</v>
      </c>
      <c r="Z42" s="1">
        <f t="shared" si="3"/>
        <v>0</v>
      </c>
      <c r="AA42" s="1">
        <f t="shared" si="4"/>
        <v>0</v>
      </c>
      <c r="AB42" s="1">
        <f t="shared" si="5"/>
        <v>1</v>
      </c>
      <c r="AC42" s="1">
        <f t="shared" si="6"/>
        <v>0</v>
      </c>
      <c r="AD42" s="1">
        <f t="shared" si="7"/>
        <v>0</v>
      </c>
      <c r="AE42" s="1" t="b">
        <f t="shared" si="8"/>
        <v>0</v>
      </c>
      <c r="AF42" s="1">
        <f t="shared" si="9"/>
        <v>0</v>
      </c>
      <c r="AG42" s="1">
        <f t="shared" si="10"/>
        <v>0</v>
      </c>
      <c r="AH42" s="1">
        <f t="shared" si="11"/>
        <v>0</v>
      </c>
      <c r="AJ42" s="1">
        <f t="shared" si="12"/>
        <v>0</v>
      </c>
      <c r="AK42" s="1">
        <f t="shared" si="13"/>
        <v>5</v>
      </c>
      <c r="AN42" s="1">
        <f t="shared" si="14"/>
        <v>0</v>
      </c>
      <c r="AO42" s="1">
        <f t="shared" si="15"/>
        <v>0</v>
      </c>
      <c r="AP42" s="1">
        <f t="shared" si="16"/>
        <v>0</v>
      </c>
      <c r="AQ42" s="1">
        <f t="shared" si="17"/>
        <v>1</v>
      </c>
      <c r="AR42" s="1">
        <f t="shared" si="18"/>
        <v>0</v>
      </c>
      <c r="AS42" s="1">
        <f t="shared" si="19"/>
        <v>0</v>
      </c>
      <c r="AT42" s="1" t="b">
        <f t="shared" si="20"/>
        <v>0</v>
      </c>
      <c r="AU42" s="1">
        <f t="shared" si="21"/>
        <v>0</v>
      </c>
      <c r="AV42" s="1">
        <f t="shared" si="22"/>
        <v>0</v>
      </c>
      <c r="AW42" s="1">
        <f t="shared" si="23"/>
        <v>0</v>
      </c>
      <c r="BA42" s="54">
        <f t="shared" si="24"/>
        <v>0</v>
      </c>
      <c r="BB42" s="1">
        <f t="shared" si="25"/>
        <v>0</v>
      </c>
      <c r="BC42" s="1">
        <f t="shared" si="26"/>
        <v>0</v>
      </c>
    </row>
    <row r="43" spans="1:55" ht="15">
      <c r="A43" s="61"/>
      <c r="B43" s="62"/>
      <c r="C43" s="63"/>
      <c r="D43" s="71" t="s">
        <v>177</v>
      </c>
      <c r="E43" s="72">
        <v>0</v>
      </c>
      <c r="F43" s="62"/>
      <c r="G43" s="71" t="s">
        <v>177</v>
      </c>
      <c r="H43" s="72">
        <v>0</v>
      </c>
      <c r="I43" s="32" t="s">
        <v>55</v>
      </c>
      <c r="J43" s="62"/>
      <c r="K43" s="95"/>
      <c r="L43" s="66"/>
      <c r="M43" s="56">
        <f t="shared" si="27"/>
        <v>0</v>
      </c>
      <c r="N43" s="57">
        <f t="shared" si="28"/>
        <v>0</v>
      </c>
      <c r="O43" s="79">
        <f t="shared" si="0"/>
      </c>
      <c r="P43" s="79">
        <f t="shared" si="1"/>
      </c>
      <c r="T43" s="1">
        <v>0</v>
      </c>
      <c r="X43" s="1">
        <v>0</v>
      </c>
      <c r="Y43" s="1">
        <f t="shared" si="2"/>
        <v>0</v>
      </c>
      <c r="Z43" s="1">
        <f t="shared" si="3"/>
        <v>0</v>
      </c>
      <c r="AA43" s="1">
        <f t="shared" si="4"/>
        <v>0</v>
      </c>
      <c r="AB43" s="1">
        <f t="shared" si="5"/>
        <v>1</v>
      </c>
      <c r="AC43" s="1">
        <f t="shared" si="6"/>
        <v>0</v>
      </c>
      <c r="AD43" s="1">
        <f t="shared" si="7"/>
        <v>0</v>
      </c>
      <c r="AE43" s="1" t="b">
        <f t="shared" si="8"/>
        <v>0</v>
      </c>
      <c r="AF43" s="1">
        <f t="shared" si="9"/>
        <v>0</v>
      </c>
      <c r="AG43" s="1">
        <f t="shared" si="10"/>
        <v>0</v>
      </c>
      <c r="AH43" s="1">
        <f t="shared" si="11"/>
        <v>0</v>
      </c>
      <c r="AJ43" s="1">
        <f t="shared" si="12"/>
        <v>0</v>
      </c>
      <c r="AK43" s="1">
        <f t="shared" si="13"/>
        <v>5</v>
      </c>
      <c r="AN43" s="1">
        <f t="shared" si="14"/>
        <v>0</v>
      </c>
      <c r="AO43" s="1">
        <f t="shared" si="15"/>
        <v>0</v>
      </c>
      <c r="AP43" s="1">
        <f t="shared" si="16"/>
        <v>0</v>
      </c>
      <c r="AQ43" s="1">
        <f t="shared" si="17"/>
        <v>1</v>
      </c>
      <c r="AR43" s="1">
        <f t="shared" si="18"/>
        <v>0</v>
      </c>
      <c r="AS43" s="1">
        <f t="shared" si="19"/>
        <v>0</v>
      </c>
      <c r="AT43" s="1" t="b">
        <f t="shared" si="20"/>
        <v>0</v>
      </c>
      <c r="AU43" s="1">
        <f t="shared" si="21"/>
        <v>0</v>
      </c>
      <c r="AV43" s="1">
        <f t="shared" si="22"/>
        <v>0</v>
      </c>
      <c r="AW43" s="1">
        <f t="shared" si="23"/>
        <v>0</v>
      </c>
      <c r="BA43" s="54">
        <f t="shared" si="24"/>
        <v>0</v>
      </c>
      <c r="BB43" s="1">
        <f t="shared" si="25"/>
        <v>0</v>
      </c>
      <c r="BC43" s="1">
        <f t="shared" si="26"/>
        <v>0</v>
      </c>
    </row>
    <row r="44" spans="1:55" ht="15">
      <c r="A44" s="61"/>
      <c r="B44" s="62"/>
      <c r="C44" s="63"/>
      <c r="D44" s="71" t="s">
        <v>177</v>
      </c>
      <c r="E44" s="72">
        <v>0</v>
      </c>
      <c r="F44" s="62"/>
      <c r="G44" s="71" t="s">
        <v>177</v>
      </c>
      <c r="H44" s="72">
        <v>0</v>
      </c>
      <c r="I44" s="32" t="s">
        <v>56</v>
      </c>
      <c r="J44" s="62"/>
      <c r="K44" s="95"/>
      <c r="L44" s="66"/>
      <c r="M44" s="56">
        <f t="shared" si="27"/>
        <v>0</v>
      </c>
      <c r="N44" s="57">
        <f t="shared" si="28"/>
        <v>0</v>
      </c>
      <c r="O44" s="79">
        <f t="shared" si="0"/>
      </c>
      <c r="P44" s="79">
        <f t="shared" si="1"/>
      </c>
      <c r="T44" s="1">
        <v>0</v>
      </c>
      <c r="X44" s="1">
        <v>0</v>
      </c>
      <c r="Y44" s="1">
        <f t="shared" si="2"/>
        <v>0</v>
      </c>
      <c r="Z44" s="1">
        <f t="shared" si="3"/>
        <v>0</v>
      </c>
      <c r="AA44" s="1">
        <f t="shared" si="4"/>
        <v>0</v>
      </c>
      <c r="AB44" s="1">
        <f t="shared" si="5"/>
        <v>1</v>
      </c>
      <c r="AC44" s="1">
        <f t="shared" si="6"/>
        <v>0</v>
      </c>
      <c r="AD44" s="1">
        <f t="shared" si="7"/>
        <v>0</v>
      </c>
      <c r="AE44" s="1" t="b">
        <f t="shared" si="8"/>
        <v>0</v>
      </c>
      <c r="AF44" s="1">
        <f t="shared" si="9"/>
        <v>0</v>
      </c>
      <c r="AG44" s="1">
        <f t="shared" si="10"/>
        <v>0</v>
      </c>
      <c r="AH44" s="1">
        <f t="shared" si="11"/>
        <v>0</v>
      </c>
      <c r="AJ44" s="1">
        <f t="shared" si="12"/>
        <v>0</v>
      </c>
      <c r="AK44" s="1">
        <f t="shared" si="13"/>
        <v>5</v>
      </c>
      <c r="AN44" s="1">
        <f t="shared" si="14"/>
        <v>0</v>
      </c>
      <c r="AO44" s="1">
        <f t="shared" si="15"/>
        <v>0</v>
      </c>
      <c r="AP44" s="1">
        <f t="shared" si="16"/>
        <v>0</v>
      </c>
      <c r="AQ44" s="1">
        <f t="shared" si="17"/>
        <v>1</v>
      </c>
      <c r="AR44" s="1">
        <f t="shared" si="18"/>
        <v>0</v>
      </c>
      <c r="AS44" s="1">
        <f t="shared" si="19"/>
        <v>0</v>
      </c>
      <c r="AT44" s="1" t="b">
        <f t="shared" si="20"/>
        <v>0</v>
      </c>
      <c r="AU44" s="1">
        <f t="shared" si="21"/>
        <v>0</v>
      </c>
      <c r="AV44" s="1">
        <f t="shared" si="22"/>
        <v>0</v>
      </c>
      <c r="AW44" s="1">
        <f t="shared" si="23"/>
        <v>0</v>
      </c>
      <c r="BA44" s="54">
        <f t="shared" si="24"/>
        <v>0</v>
      </c>
      <c r="BB44" s="1">
        <f t="shared" si="25"/>
        <v>0</v>
      </c>
      <c r="BC44" s="1">
        <f t="shared" si="26"/>
        <v>0</v>
      </c>
    </row>
    <row r="45" spans="1:55" ht="15">
      <c r="A45" s="61"/>
      <c r="B45" s="62"/>
      <c r="C45" s="63"/>
      <c r="D45" s="71" t="s">
        <v>177</v>
      </c>
      <c r="E45" s="72">
        <v>0</v>
      </c>
      <c r="F45" s="62"/>
      <c r="G45" s="71" t="s">
        <v>177</v>
      </c>
      <c r="H45" s="72">
        <v>0</v>
      </c>
      <c r="I45" s="32" t="s">
        <v>57</v>
      </c>
      <c r="J45" s="62"/>
      <c r="K45" s="95"/>
      <c r="L45" s="66"/>
      <c r="M45" s="56">
        <f t="shared" si="27"/>
        <v>0</v>
      </c>
      <c r="N45" s="57">
        <f t="shared" si="28"/>
        <v>0</v>
      </c>
      <c r="O45" s="79">
        <f t="shared" si="0"/>
      </c>
      <c r="P45" s="79">
        <f t="shared" si="1"/>
      </c>
      <c r="T45" s="1">
        <v>0</v>
      </c>
      <c r="X45" s="1">
        <v>0</v>
      </c>
      <c r="Y45" s="1">
        <f t="shared" si="2"/>
        <v>0</v>
      </c>
      <c r="Z45" s="1">
        <f t="shared" si="3"/>
        <v>0</v>
      </c>
      <c r="AA45" s="1">
        <f t="shared" si="4"/>
        <v>0</v>
      </c>
      <c r="AB45" s="1">
        <f t="shared" si="5"/>
        <v>1</v>
      </c>
      <c r="AC45" s="1">
        <f t="shared" si="6"/>
        <v>0</v>
      </c>
      <c r="AD45" s="1">
        <f t="shared" si="7"/>
        <v>0</v>
      </c>
      <c r="AE45" s="1" t="b">
        <f t="shared" si="8"/>
        <v>0</v>
      </c>
      <c r="AF45" s="1">
        <f t="shared" si="9"/>
        <v>0</v>
      </c>
      <c r="AG45" s="1">
        <f t="shared" si="10"/>
        <v>0</v>
      </c>
      <c r="AH45" s="1">
        <f t="shared" si="11"/>
        <v>0</v>
      </c>
      <c r="AJ45" s="1">
        <f t="shared" si="12"/>
        <v>0</v>
      </c>
      <c r="AK45" s="1">
        <f t="shared" si="13"/>
        <v>5</v>
      </c>
      <c r="AN45" s="1">
        <f t="shared" si="14"/>
        <v>0</v>
      </c>
      <c r="AO45" s="1">
        <f t="shared" si="15"/>
        <v>0</v>
      </c>
      <c r="AP45" s="1">
        <f t="shared" si="16"/>
        <v>0</v>
      </c>
      <c r="AQ45" s="1">
        <f t="shared" si="17"/>
        <v>1</v>
      </c>
      <c r="AR45" s="1">
        <f t="shared" si="18"/>
        <v>0</v>
      </c>
      <c r="AS45" s="1">
        <f t="shared" si="19"/>
        <v>0</v>
      </c>
      <c r="AT45" s="1" t="b">
        <f t="shared" si="20"/>
        <v>0</v>
      </c>
      <c r="AU45" s="1">
        <f t="shared" si="21"/>
        <v>0</v>
      </c>
      <c r="AV45" s="1">
        <f t="shared" si="22"/>
        <v>0</v>
      </c>
      <c r="AW45" s="1">
        <f t="shared" si="23"/>
        <v>0</v>
      </c>
      <c r="BA45" s="54">
        <f t="shared" si="24"/>
        <v>0</v>
      </c>
      <c r="BB45" s="1">
        <f t="shared" si="25"/>
        <v>0</v>
      </c>
      <c r="BC45" s="1">
        <f t="shared" si="26"/>
        <v>0</v>
      </c>
    </row>
    <row r="46" spans="1:55" ht="15">
      <c r="A46" s="61"/>
      <c r="B46" s="62"/>
      <c r="C46" s="63"/>
      <c r="D46" s="71" t="s">
        <v>177</v>
      </c>
      <c r="E46" s="72">
        <v>0</v>
      </c>
      <c r="F46" s="62"/>
      <c r="G46" s="71" t="s">
        <v>177</v>
      </c>
      <c r="H46" s="72">
        <v>0</v>
      </c>
      <c r="I46" s="32" t="s">
        <v>58</v>
      </c>
      <c r="J46" s="62"/>
      <c r="K46" s="95"/>
      <c r="L46" s="66"/>
      <c r="M46" s="56">
        <f t="shared" si="27"/>
        <v>0</v>
      </c>
      <c r="N46" s="57">
        <f t="shared" si="28"/>
        <v>0</v>
      </c>
      <c r="O46" s="79">
        <f t="shared" si="0"/>
      </c>
      <c r="P46" s="79">
        <f t="shared" si="1"/>
      </c>
      <c r="T46" s="1">
        <v>0</v>
      </c>
      <c r="X46" s="1">
        <v>0</v>
      </c>
      <c r="Y46" s="1">
        <f t="shared" si="2"/>
        <v>0</v>
      </c>
      <c r="Z46" s="1">
        <f t="shared" si="3"/>
        <v>0</v>
      </c>
      <c r="AA46" s="1">
        <f t="shared" si="4"/>
        <v>0</v>
      </c>
      <c r="AB46" s="1">
        <f t="shared" si="5"/>
        <v>1</v>
      </c>
      <c r="AC46" s="1">
        <f t="shared" si="6"/>
        <v>0</v>
      </c>
      <c r="AD46" s="1">
        <f t="shared" si="7"/>
        <v>0</v>
      </c>
      <c r="AE46" s="1" t="b">
        <f t="shared" si="8"/>
        <v>0</v>
      </c>
      <c r="AF46" s="1">
        <f t="shared" si="9"/>
        <v>0</v>
      </c>
      <c r="AG46" s="1">
        <f t="shared" si="10"/>
        <v>0</v>
      </c>
      <c r="AH46" s="1">
        <f t="shared" si="11"/>
        <v>0</v>
      </c>
      <c r="AJ46" s="1">
        <f t="shared" si="12"/>
        <v>0</v>
      </c>
      <c r="AK46" s="1">
        <f t="shared" si="13"/>
        <v>5</v>
      </c>
      <c r="AN46" s="1">
        <f t="shared" si="14"/>
        <v>0</v>
      </c>
      <c r="AO46" s="1">
        <f t="shared" si="15"/>
        <v>0</v>
      </c>
      <c r="AP46" s="1">
        <f t="shared" si="16"/>
        <v>0</v>
      </c>
      <c r="AQ46" s="1">
        <f t="shared" si="17"/>
        <v>1</v>
      </c>
      <c r="AR46" s="1">
        <f t="shared" si="18"/>
        <v>0</v>
      </c>
      <c r="AS46" s="1">
        <f t="shared" si="19"/>
        <v>0</v>
      </c>
      <c r="AT46" s="1" t="b">
        <f t="shared" si="20"/>
        <v>0</v>
      </c>
      <c r="AU46" s="1">
        <f t="shared" si="21"/>
        <v>0</v>
      </c>
      <c r="AV46" s="1">
        <f t="shared" si="22"/>
        <v>0</v>
      </c>
      <c r="AW46" s="1">
        <f t="shared" si="23"/>
        <v>0</v>
      </c>
      <c r="BA46" s="54">
        <f t="shared" si="24"/>
        <v>0</v>
      </c>
      <c r="BB46" s="1">
        <f t="shared" si="25"/>
        <v>0</v>
      </c>
      <c r="BC46" s="1">
        <f t="shared" si="26"/>
        <v>0</v>
      </c>
    </row>
    <row r="47" spans="1:55" ht="15">
      <c r="A47" s="61"/>
      <c r="B47" s="62"/>
      <c r="C47" s="63"/>
      <c r="D47" s="71" t="s">
        <v>177</v>
      </c>
      <c r="E47" s="72">
        <v>0</v>
      </c>
      <c r="F47" s="62"/>
      <c r="G47" s="71" t="s">
        <v>177</v>
      </c>
      <c r="H47" s="72">
        <v>0</v>
      </c>
      <c r="I47" s="32" t="s">
        <v>59</v>
      </c>
      <c r="J47" s="62"/>
      <c r="K47" s="95"/>
      <c r="L47" s="66"/>
      <c r="M47" s="56">
        <f t="shared" si="27"/>
        <v>0</v>
      </c>
      <c r="N47" s="57">
        <f t="shared" si="28"/>
        <v>0</v>
      </c>
      <c r="O47" s="79">
        <f t="shared" si="0"/>
      </c>
      <c r="P47" s="79">
        <f t="shared" si="1"/>
      </c>
      <c r="T47" s="1">
        <v>0</v>
      </c>
      <c r="X47" s="1">
        <v>0</v>
      </c>
      <c r="Y47" s="1">
        <f t="shared" si="2"/>
        <v>0</v>
      </c>
      <c r="Z47" s="1">
        <f t="shared" si="3"/>
        <v>0</v>
      </c>
      <c r="AA47" s="1">
        <f t="shared" si="4"/>
        <v>0</v>
      </c>
      <c r="AB47" s="1">
        <f t="shared" si="5"/>
        <v>1</v>
      </c>
      <c r="AC47" s="1">
        <f t="shared" si="6"/>
        <v>0</v>
      </c>
      <c r="AD47" s="1">
        <f t="shared" si="7"/>
        <v>0</v>
      </c>
      <c r="AE47" s="1" t="b">
        <f t="shared" si="8"/>
        <v>0</v>
      </c>
      <c r="AF47" s="1">
        <f t="shared" si="9"/>
        <v>0</v>
      </c>
      <c r="AG47" s="1">
        <f t="shared" si="10"/>
        <v>0</v>
      </c>
      <c r="AH47" s="1">
        <f t="shared" si="11"/>
        <v>0</v>
      </c>
      <c r="AJ47" s="1">
        <f t="shared" si="12"/>
        <v>0</v>
      </c>
      <c r="AK47" s="1">
        <f t="shared" si="13"/>
        <v>5</v>
      </c>
      <c r="AN47" s="1">
        <f t="shared" si="14"/>
        <v>0</v>
      </c>
      <c r="AO47" s="1">
        <f t="shared" si="15"/>
        <v>0</v>
      </c>
      <c r="AP47" s="1">
        <f t="shared" si="16"/>
        <v>0</v>
      </c>
      <c r="AQ47" s="1">
        <f t="shared" si="17"/>
        <v>1</v>
      </c>
      <c r="AR47" s="1">
        <f t="shared" si="18"/>
        <v>0</v>
      </c>
      <c r="AS47" s="1">
        <f t="shared" si="19"/>
        <v>0</v>
      </c>
      <c r="AT47" s="1" t="b">
        <f t="shared" si="20"/>
        <v>0</v>
      </c>
      <c r="AU47" s="1">
        <f t="shared" si="21"/>
        <v>0</v>
      </c>
      <c r="AV47" s="1">
        <f t="shared" si="22"/>
        <v>0</v>
      </c>
      <c r="AW47" s="1">
        <f t="shared" si="23"/>
        <v>0</v>
      </c>
      <c r="BA47" s="54">
        <f t="shared" si="24"/>
        <v>0</v>
      </c>
      <c r="BB47" s="1">
        <f t="shared" si="25"/>
        <v>0</v>
      </c>
      <c r="BC47" s="1">
        <f t="shared" si="26"/>
        <v>0</v>
      </c>
    </row>
    <row r="48" spans="1:55" ht="15">
      <c r="A48" s="61"/>
      <c r="B48" s="62"/>
      <c r="C48" s="63"/>
      <c r="D48" s="71" t="s">
        <v>177</v>
      </c>
      <c r="E48" s="72">
        <v>0</v>
      </c>
      <c r="F48" s="62"/>
      <c r="G48" s="71" t="s">
        <v>177</v>
      </c>
      <c r="H48" s="72">
        <v>0</v>
      </c>
      <c r="I48" s="32" t="s">
        <v>60</v>
      </c>
      <c r="J48" s="62"/>
      <c r="K48" s="95"/>
      <c r="L48" s="66"/>
      <c r="M48" s="56">
        <f t="shared" si="27"/>
        <v>0</v>
      </c>
      <c r="N48" s="57">
        <f t="shared" si="28"/>
        <v>0</v>
      </c>
      <c r="O48" s="79">
        <f t="shared" si="0"/>
      </c>
      <c r="P48" s="79">
        <f t="shared" si="1"/>
      </c>
      <c r="T48" s="1">
        <v>0</v>
      </c>
      <c r="X48" s="1">
        <v>0</v>
      </c>
      <c r="Y48" s="1">
        <f t="shared" si="2"/>
        <v>0</v>
      </c>
      <c r="Z48" s="1">
        <f t="shared" si="3"/>
        <v>0</v>
      </c>
      <c r="AA48" s="1">
        <f t="shared" si="4"/>
        <v>0</v>
      </c>
      <c r="AB48" s="1">
        <f t="shared" si="5"/>
        <v>1</v>
      </c>
      <c r="AC48" s="1">
        <f t="shared" si="6"/>
        <v>0</v>
      </c>
      <c r="AD48" s="1">
        <f t="shared" si="7"/>
        <v>0</v>
      </c>
      <c r="AE48" s="1" t="b">
        <f t="shared" si="8"/>
        <v>0</v>
      </c>
      <c r="AF48" s="1">
        <f t="shared" si="9"/>
        <v>0</v>
      </c>
      <c r="AG48" s="1">
        <f t="shared" si="10"/>
        <v>0</v>
      </c>
      <c r="AH48" s="1">
        <f t="shared" si="11"/>
        <v>0</v>
      </c>
      <c r="AJ48" s="1">
        <f t="shared" si="12"/>
        <v>0</v>
      </c>
      <c r="AK48" s="1">
        <f t="shared" si="13"/>
        <v>5</v>
      </c>
      <c r="AN48" s="1">
        <f t="shared" si="14"/>
        <v>0</v>
      </c>
      <c r="AO48" s="1">
        <f t="shared" si="15"/>
        <v>0</v>
      </c>
      <c r="AP48" s="1">
        <f t="shared" si="16"/>
        <v>0</v>
      </c>
      <c r="AQ48" s="1">
        <f t="shared" si="17"/>
        <v>1</v>
      </c>
      <c r="AR48" s="1">
        <f t="shared" si="18"/>
        <v>0</v>
      </c>
      <c r="AS48" s="1">
        <f t="shared" si="19"/>
        <v>0</v>
      </c>
      <c r="AT48" s="1" t="b">
        <f t="shared" si="20"/>
        <v>0</v>
      </c>
      <c r="AU48" s="1">
        <f t="shared" si="21"/>
        <v>0</v>
      </c>
      <c r="AV48" s="1">
        <f t="shared" si="22"/>
        <v>0</v>
      </c>
      <c r="AW48" s="1">
        <f t="shared" si="23"/>
        <v>0</v>
      </c>
      <c r="BA48" s="54">
        <f t="shared" si="24"/>
        <v>0</v>
      </c>
      <c r="BB48" s="1">
        <f t="shared" si="25"/>
        <v>0</v>
      </c>
      <c r="BC48" s="1">
        <f t="shared" si="26"/>
        <v>0</v>
      </c>
    </row>
    <row r="49" spans="1:55" ht="15">
      <c r="A49" s="61"/>
      <c r="B49" s="62"/>
      <c r="C49" s="63"/>
      <c r="D49" s="71" t="s">
        <v>177</v>
      </c>
      <c r="E49" s="72">
        <v>0</v>
      </c>
      <c r="F49" s="62"/>
      <c r="G49" s="71" t="s">
        <v>177</v>
      </c>
      <c r="H49" s="72">
        <v>0</v>
      </c>
      <c r="I49" s="32" t="s">
        <v>61</v>
      </c>
      <c r="J49" s="62"/>
      <c r="K49" s="95"/>
      <c r="L49" s="66"/>
      <c r="M49" s="56">
        <f t="shared" si="27"/>
        <v>0</v>
      </c>
      <c r="N49" s="57">
        <f t="shared" si="28"/>
        <v>0</v>
      </c>
      <c r="O49" s="79">
        <f t="shared" si="0"/>
      </c>
      <c r="P49" s="79">
        <f t="shared" si="1"/>
      </c>
      <c r="T49" s="1">
        <v>0</v>
      </c>
      <c r="X49" s="1">
        <v>0</v>
      </c>
      <c r="Y49" s="1">
        <f t="shared" si="2"/>
        <v>0</v>
      </c>
      <c r="Z49" s="1">
        <f t="shared" si="3"/>
        <v>0</v>
      </c>
      <c r="AA49" s="1">
        <f t="shared" si="4"/>
        <v>0</v>
      </c>
      <c r="AB49" s="1">
        <f t="shared" si="5"/>
        <v>1</v>
      </c>
      <c r="AC49" s="1">
        <f t="shared" si="6"/>
        <v>0</v>
      </c>
      <c r="AD49" s="1">
        <f t="shared" si="7"/>
        <v>0</v>
      </c>
      <c r="AE49" s="1" t="b">
        <f t="shared" si="8"/>
        <v>0</v>
      </c>
      <c r="AF49" s="1">
        <f t="shared" si="9"/>
        <v>0</v>
      </c>
      <c r="AG49" s="1">
        <f t="shared" si="10"/>
        <v>0</v>
      </c>
      <c r="AH49" s="1">
        <f t="shared" si="11"/>
        <v>0</v>
      </c>
      <c r="AJ49" s="1">
        <f t="shared" si="12"/>
        <v>0</v>
      </c>
      <c r="AK49" s="1">
        <f t="shared" si="13"/>
        <v>5</v>
      </c>
      <c r="AN49" s="1">
        <f t="shared" si="14"/>
        <v>0</v>
      </c>
      <c r="AO49" s="1">
        <f t="shared" si="15"/>
        <v>0</v>
      </c>
      <c r="AP49" s="1">
        <f t="shared" si="16"/>
        <v>0</v>
      </c>
      <c r="AQ49" s="1">
        <f t="shared" si="17"/>
        <v>1</v>
      </c>
      <c r="AR49" s="1">
        <f t="shared" si="18"/>
        <v>0</v>
      </c>
      <c r="AS49" s="1">
        <f t="shared" si="19"/>
        <v>0</v>
      </c>
      <c r="AT49" s="1" t="b">
        <f t="shared" si="20"/>
        <v>0</v>
      </c>
      <c r="AU49" s="1">
        <f t="shared" si="21"/>
        <v>0</v>
      </c>
      <c r="AV49" s="1">
        <f t="shared" si="22"/>
        <v>0</v>
      </c>
      <c r="AW49" s="1">
        <f t="shared" si="23"/>
        <v>0</v>
      </c>
      <c r="BA49" s="54">
        <f t="shared" si="24"/>
        <v>0</v>
      </c>
      <c r="BB49" s="1">
        <f t="shared" si="25"/>
        <v>0</v>
      </c>
      <c r="BC49" s="1">
        <f t="shared" si="26"/>
        <v>0</v>
      </c>
    </row>
    <row r="50" spans="1:55" ht="15">
      <c r="A50" s="61"/>
      <c r="B50" s="62"/>
      <c r="C50" s="63"/>
      <c r="D50" s="71" t="s">
        <v>177</v>
      </c>
      <c r="E50" s="72">
        <v>0</v>
      </c>
      <c r="F50" s="62"/>
      <c r="G50" s="71" t="s">
        <v>177</v>
      </c>
      <c r="H50" s="72">
        <v>0</v>
      </c>
      <c r="I50" s="32" t="s">
        <v>62</v>
      </c>
      <c r="J50" s="62"/>
      <c r="K50" s="95"/>
      <c r="L50" s="66"/>
      <c r="M50" s="56">
        <f t="shared" si="27"/>
        <v>0</v>
      </c>
      <c r="N50" s="57">
        <f t="shared" si="28"/>
        <v>0</v>
      </c>
      <c r="O50" s="79">
        <f t="shared" si="0"/>
      </c>
      <c r="P50" s="79">
        <f t="shared" si="1"/>
      </c>
      <c r="T50" s="1">
        <v>0</v>
      </c>
      <c r="X50" s="1">
        <v>0</v>
      </c>
      <c r="Y50" s="1">
        <f t="shared" si="2"/>
        <v>0</v>
      </c>
      <c r="Z50" s="1">
        <f t="shared" si="3"/>
        <v>0</v>
      </c>
      <c r="AA50" s="1">
        <f t="shared" si="4"/>
        <v>0</v>
      </c>
      <c r="AB50" s="1">
        <f t="shared" si="5"/>
        <v>1</v>
      </c>
      <c r="AC50" s="1">
        <f t="shared" si="6"/>
        <v>0</v>
      </c>
      <c r="AD50" s="1">
        <f t="shared" si="7"/>
        <v>0</v>
      </c>
      <c r="AE50" s="1" t="b">
        <f t="shared" si="8"/>
        <v>0</v>
      </c>
      <c r="AF50" s="1">
        <f t="shared" si="9"/>
        <v>0</v>
      </c>
      <c r="AG50" s="1">
        <f t="shared" si="10"/>
        <v>0</v>
      </c>
      <c r="AH50" s="1">
        <f t="shared" si="11"/>
        <v>0</v>
      </c>
      <c r="AJ50" s="1">
        <f t="shared" si="12"/>
        <v>0</v>
      </c>
      <c r="AK50" s="1">
        <f t="shared" si="13"/>
        <v>5</v>
      </c>
      <c r="AN50" s="1">
        <f t="shared" si="14"/>
        <v>0</v>
      </c>
      <c r="AO50" s="1">
        <f t="shared" si="15"/>
        <v>0</v>
      </c>
      <c r="AP50" s="1">
        <f t="shared" si="16"/>
        <v>0</v>
      </c>
      <c r="AQ50" s="1">
        <f t="shared" si="17"/>
        <v>1</v>
      </c>
      <c r="AR50" s="1">
        <f t="shared" si="18"/>
        <v>0</v>
      </c>
      <c r="AS50" s="1">
        <f t="shared" si="19"/>
        <v>0</v>
      </c>
      <c r="AT50" s="1" t="b">
        <f t="shared" si="20"/>
        <v>0</v>
      </c>
      <c r="AU50" s="1">
        <f t="shared" si="21"/>
        <v>0</v>
      </c>
      <c r="AV50" s="1">
        <f t="shared" si="22"/>
        <v>0</v>
      </c>
      <c r="AW50" s="1">
        <f t="shared" si="23"/>
        <v>0</v>
      </c>
      <c r="BA50" s="54">
        <f t="shared" si="24"/>
        <v>0</v>
      </c>
      <c r="BB50" s="1">
        <f t="shared" si="25"/>
        <v>0</v>
      </c>
      <c r="BC50" s="1">
        <f t="shared" si="26"/>
        <v>0</v>
      </c>
    </row>
    <row r="51" spans="1:55" ht="15">
      <c r="A51" s="61"/>
      <c r="B51" s="62"/>
      <c r="C51" s="63"/>
      <c r="D51" s="71" t="s">
        <v>177</v>
      </c>
      <c r="E51" s="72">
        <v>0</v>
      </c>
      <c r="F51" s="62"/>
      <c r="G51" s="71" t="s">
        <v>177</v>
      </c>
      <c r="H51" s="72">
        <v>0</v>
      </c>
      <c r="I51" s="32" t="s">
        <v>63</v>
      </c>
      <c r="J51" s="62"/>
      <c r="K51" s="95"/>
      <c r="L51" s="66"/>
      <c r="M51" s="56">
        <f t="shared" si="27"/>
        <v>0</v>
      </c>
      <c r="N51" s="57">
        <f t="shared" si="28"/>
        <v>0</v>
      </c>
      <c r="O51" s="79">
        <f t="shared" si="0"/>
      </c>
      <c r="P51" s="79">
        <f t="shared" si="1"/>
      </c>
      <c r="T51" s="1">
        <v>0</v>
      </c>
      <c r="X51" s="1">
        <v>0</v>
      </c>
      <c r="Y51" s="1">
        <f t="shared" si="2"/>
        <v>0</v>
      </c>
      <c r="Z51" s="1">
        <f t="shared" si="3"/>
        <v>0</v>
      </c>
      <c r="AA51" s="1">
        <f t="shared" si="4"/>
        <v>0</v>
      </c>
      <c r="AB51" s="1">
        <f t="shared" si="5"/>
        <v>1</v>
      </c>
      <c r="AC51" s="1">
        <f t="shared" si="6"/>
        <v>0</v>
      </c>
      <c r="AD51" s="1">
        <f t="shared" si="7"/>
        <v>0</v>
      </c>
      <c r="AE51" s="1" t="b">
        <f t="shared" si="8"/>
        <v>0</v>
      </c>
      <c r="AF51" s="1">
        <f t="shared" si="9"/>
        <v>0</v>
      </c>
      <c r="AG51" s="1">
        <f t="shared" si="10"/>
        <v>0</v>
      </c>
      <c r="AH51" s="1">
        <f t="shared" si="11"/>
        <v>0</v>
      </c>
      <c r="AJ51" s="1">
        <f t="shared" si="12"/>
        <v>0</v>
      </c>
      <c r="AK51" s="1">
        <f t="shared" si="13"/>
        <v>5</v>
      </c>
      <c r="AN51" s="1">
        <f t="shared" si="14"/>
        <v>0</v>
      </c>
      <c r="AO51" s="1">
        <f t="shared" si="15"/>
        <v>0</v>
      </c>
      <c r="AP51" s="1">
        <f t="shared" si="16"/>
        <v>0</v>
      </c>
      <c r="AQ51" s="1">
        <f t="shared" si="17"/>
        <v>1</v>
      </c>
      <c r="AR51" s="1">
        <f t="shared" si="18"/>
        <v>0</v>
      </c>
      <c r="AS51" s="1">
        <f t="shared" si="19"/>
        <v>0</v>
      </c>
      <c r="AT51" s="1" t="b">
        <f t="shared" si="20"/>
        <v>0</v>
      </c>
      <c r="AU51" s="1">
        <f t="shared" si="21"/>
        <v>0</v>
      </c>
      <c r="AV51" s="1">
        <f t="shared" si="22"/>
        <v>0</v>
      </c>
      <c r="AW51" s="1">
        <f t="shared" si="23"/>
        <v>0</v>
      </c>
      <c r="BA51" s="54">
        <f t="shared" si="24"/>
        <v>0</v>
      </c>
      <c r="BB51" s="1">
        <f t="shared" si="25"/>
        <v>0</v>
      </c>
      <c r="BC51" s="1">
        <f t="shared" si="26"/>
        <v>0</v>
      </c>
    </row>
    <row r="52" spans="1:55" ht="15">
      <c r="A52" s="61"/>
      <c r="B52" s="62"/>
      <c r="C52" s="63"/>
      <c r="D52" s="71" t="s">
        <v>177</v>
      </c>
      <c r="E52" s="72">
        <v>0</v>
      </c>
      <c r="F52" s="62"/>
      <c r="G52" s="71" t="s">
        <v>177</v>
      </c>
      <c r="H52" s="72">
        <v>0</v>
      </c>
      <c r="I52" s="32" t="s">
        <v>67</v>
      </c>
      <c r="J52" s="62"/>
      <c r="K52" s="95"/>
      <c r="L52" s="66"/>
      <c r="M52" s="56">
        <f t="shared" si="27"/>
        <v>0</v>
      </c>
      <c r="N52" s="57">
        <f t="shared" si="28"/>
        <v>0</v>
      </c>
      <c r="O52" s="79">
        <f t="shared" si="0"/>
      </c>
      <c r="P52" s="79">
        <f t="shared" si="1"/>
      </c>
      <c r="T52" s="1">
        <v>0</v>
      </c>
      <c r="X52" s="1">
        <v>0</v>
      </c>
      <c r="Y52" s="1">
        <f t="shared" si="2"/>
        <v>0</v>
      </c>
      <c r="Z52" s="1">
        <f t="shared" si="3"/>
        <v>0</v>
      </c>
      <c r="AA52" s="1">
        <f t="shared" si="4"/>
        <v>0</v>
      </c>
      <c r="AB52" s="1">
        <f t="shared" si="5"/>
        <v>1</v>
      </c>
      <c r="AC52" s="1">
        <f t="shared" si="6"/>
        <v>0</v>
      </c>
      <c r="AD52" s="1">
        <f t="shared" si="7"/>
        <v>0</v>
      </c>
      <c r="AE52" s="1" t="b">
        <f t="shared" si="8"/>
        <v>0</v>
      </c>
      <c r="AF52" s="1">
        <f t="shared" si="9"/>
        <v>0</v>
      </c>
      <c r="AG52" s="1">
        <f t="shared" si="10"/>
        <v>0</v>
      </c>
      <c r="AH52" s="1">
        <f t="shared" si="11"/>
        <v>0</v>
      </c>
      <c r="AJ52" s="1">
        <f t="shared" si="12"/>
        <v>0</v>
      </c>
      <c r="AK52" s="1">
        <f t="shared" si="13"/>
        <v>5</v>
      </c>
      <c r="AN52" s="1">
        <f t="shared" si="14"/>
        <v>0</v>
      </c>
      <c r="AO52" s="1">
        <f t="shared" si="15"/>
        <v>0</v>
      </c>
      <c r="AP52" s="1">
        <f t="shared" si="16"/>
        <v>0</v>
      </c>
      <c r="AQ52" s="1">
        <f t="shared" si="17"/>
        <v>1</v>
      </c>
      <c r="AR52" s="1">
        <f t="shared" si="18"/>
        <v>0</v>
      </c>
      <c r="AS52" s="1">
        <f t="shared" si="19"/>
        <v>0</v>
      </c>
      <c r="AT52" s="1" t="b">
        <f t="shared" si="20"/>
        <v>0</v>
      </c>
      <c r="AU52" s="1">
        <f t="shared" si="21"/>
        <v>0</v>
      </c>
      <c r="AV52" s="1">
        <f t="shared" si="22"/>
        <v>0</v>
      </c>
      <c r="AW52" s="1">
        <f t="shared" si="23"/>
        <v>0</v>
      </c>
      <c r="BA52" s="54">
        <f t="shared" si="24"/>
        <v>0</v>
      </c>
      <c r="BB52" s="1">
        <f t="shared" si="25"/>
        <v>0</v>
      </c>
      <c r="BC52" s="1">
        <f t="shared" si="26"/>
        <v>0</v>
      </c>
    </row>
    <row r="53" spans="1:55" ht="15">
      <c r="A53" s="61"/>
      <c r="B53" s="62"/>
      <c r="C53" s="63"/>
      <c r="D53" s="71" t="s">
        <v>177</v>
      </c>
      <c r="E53" s="72">
        <v>0</v>
      </c>
      <c r="F53" s="62"/>
      <c r="G53" s="71" t="s">
        <v>177</v>
      </c>
      <c r="H53" s="72">
        <v>0</v>
      </c>
      <c r="I53" s="32" t="s">
        <v>68</v>
      </c>
      <c r="J53" s="62"/>
      <c r="K53" s="95"/>
      <c r="L53" s="66"/>
      <c r="M53" s="56">
        <f t="shared" si="27"/>
        <v>0</v>
      </c>
      <c r="N53" s="57">
        <f t="shared" si="28"/>
        <v>0</v>
      </c>
      <c r="O53" s="79">
        <f t="shared" si="0"/>
      </c>
      <c r="P53" s="79">
        <f t="shared" si="1"/>
      </c>
      <c r="T53" s="1">
        <v>0</v>
      </c>
      <c r="X53" s="1">
        <v>0</v>
      </c>
      <c r="Y53" s="1">
        <f t="shared" si="2"/>
        <v>0</v>
      </c>
      <c r="Z53" s="1">
        <f t="shared" si="3"/>
        <v>0</v>
      </c>
      <c r="AA53" s="1">
        <f t="shared" si="4"/>
        <v>0</v>
      </c>
      <c r="AB53" s="1">
        <f t="shared" si="5"/>
        <v>1</v>
      </c>
      <c r="AC53" s="1">
        <f t="shared" si="6"/>
        <v>0</v>
      </c>
      <c r="AD53" s="1">
        <f t="shared" si="7"/>
        <v>0</v>
      </c>
      <c r="AE53" s="1" t="b">
        <f t="shared" si="8"/>
        <v>0</v>
      </c>
      <c r="AF53" s="1">
        <f t="shared" si="9"/>
        <v>0</v>
      </c>
      <c r="AG53" s="1">
        <f t="shared" si="10"/>
        <v>0</v>
      </c>
      <c r="AH53" s="1">
        <f t="shared" si="11"/>
        <v>0</v>
      </c>
      <c r="AJ53" s="1">
        <f t="shared" si="12"/>
        <v>0</v>
      </c>
      <c r="AK53" s="1">
        <f t="shared" si="13"/>
        <v>5</v>
      </c>
      <c r="AN53" s="1">
        <f t="shared" si="14"/>
        <v>0</v>
      </c>
      <c r="AO53" s="1">
        <f t="shared" si="15"/>
        <v>0</v>
      </c>
      <c r="AP53" s="1">
        <f t="shared" si="16"/>
        <v>0</v>
      </c>
      <c r="AQ53" s="1">
        <f t="shared" si="17"/>
        <v>1</v>
      </c>
      <c r="AR53" s="1">
        <f t="shared" si="18"/>
        <v>0</v>
      </c>
      <c r="AS53" s="1">
        <f t="shared" si="19"/>
        <v>0</v>
      </c>
      <c r="AT53" s="1" t="b">
        <f t="shared" si="20"/>
        <v>0</v>
      </c>
      <c r="AU53" s="1">
        <f t="shared" si="21"/>
        <v>0</v>
      </c>
      <c r="AV53" s="1">
        <f t="shared" si="22"/>
        <v>0</v>
      </c>
      <c r="AW53" s="1">
        <f t="shared" si="23"/>
        <v>0</v>
      </c>
      <c r="BA53" s="54">
        <f t="shared" si="24"/>
        <v>0</v>
      </c>
      <c r="BB53" s="1">
        <f t="shared" si="25"/>
        <v>0</v>
      </c>
      <c r="BC53" s="1">
        <f t="shared" si="26"/>
        <v>0</v>
      </c>
    </row>
    <row r="54" spans="1:55" ht="15">
      <c r="A54" s="61"/>
      <c r="B54" s="62"/>
      <c r="C54" s="63"/>
      <c r="D54" s="71" t="s">
        <v>177</v>
      </c>
      <c r="E54" s="72">
        <v>0</v>
      </c>
      <c r="F54" s="62"/>
      <c r="G54" s="71" t="s">
        <v>177</v>
      </c>
      <c r="H54" s="72">
        <v>0</v>
      </c>
      <c r="I54" s="32" t="s">
        <v>69</v>
      </c>
      <c r="J54" s="62"/>
      <c r="K54" s="95"/>
      <c r="L54" s="66"/>
      <c r="M54" s="56">
        <f t="shared" si="27"/>
        <v>0</v>
      </c>
      <c r="N54" s="57">
        <f t="shared" si="28"/>
        <v>0</v>
      </c>
      <c r="O54" s="79">
        <f t="shared" si="0"/>
      </c>
      <c r="P54" s="79">
        <f t="shared" si="1"/>
      </c>
      <c r="T54" s="1">
        <v>0</v>
      </c>
      <c r="X54" s="1">
        <v>0</v>
      </c>
      <c r="Y54" s="1">
        <f t="shared" si="2"/>
        <v>0</v>
      </c>
      <c r="Z54" s="1">
        <f t="shared" si="3"/>
        <v>0</v>
      </c>
      <c r="AA54" s="1">
        <f t="shared" si="4"/>
        <v>0</v>
      </c>
      <c r="AB54" s="1">
        <f t="shared" si="5"/>
        <v>1</v>
      </c>
      <c r="AC54" s="1">
        <f t="shared" si="6"/>
        <v>0</v>
      </c>
      <c r="AD54" s="1">
        <f t="shared" si="7"/>
        <v>0</v>
      </c>
      <c r="AE54" s="1" t="b">
        <f t="shared" si="8"/>
        <v>0</v>
      </c>
      <c r="AF54" s="1">
        <f t="shared" si="9"/>
        <v>0</v>
      </c>
      <c r="AG54" s="1">
        <f t="shared" si="10"/>
        <v>0</v>
      </c>
      <c r="AH54" s="1">
        <f t="shared" si="11"/>
        <v>0</v>
      </c>
      <c r="AJ54" s="1">
        <f t="shared" si="12"/>
        <v>0</v>
      </c>
      <c r="AK54" s="1">
        <f t="shared" si="13"/>
        <v>5</v>
      </c>
      <c r="AN54" s="1">
        <f t="shared" si="14"/>
        <v>0</v>
      </c>
      <c r="AO54" s="1">
        <f t="shared" si="15"/>
        <v>0</v>
      </c>
      <c r="AP54" s="1">
        <f t="shared" si="16"/>
        <v>0</v>
      </c>
      <c r="AQ54" s="1">
        <f t="shared" si="17"/>
        <v>1</v>
      </c>
      <c r="AR54" s="1">
        <f t="shared" si="18"/>
        <v>0</v>
      </c>
      <c r="AS54" s="1">
        <f t="shared" si="19"/>
        <v>0</v>
      </c>
      <c r="AT54" s="1" t="b">
        <f t="shared" si="20"/>
        <v>0</v>
      </c>
      <c r="AU54" s="1">
        <f t="shared" si="21"/>
        <v>0</v>
      </c>
      <c r="AV54" s="1">
        <f t="shared" si="22"/>
        <v>0</v>
      </c>
      <c r="AW54" s="1">
        <f t="shared" si="23"/>
        <v>0</v>
      </c>
      <c r="BA54" s="54">
        <f t="shared" si="24"/>
        <v>0</v>
      </c>
      <c r="BB54" s="1">
        <f t="shared" si="25"/>
        <v>0</v>
      </c>
      <c r="BC54" s="1">
        <f t="shared" si="26"/>
        <v>0</v>
      </c>
    </row>
    <row r="55" spans="1:55" ht="15">
      <c r="A55" s="61"/>
      <c r="B55" s="62"/>
      <c r="C55" s="63"/>
      <c r="D55" s="71" t="s">
        <v>177</v>
      </c>
      <c r="E55" s="72">
        <v>0</v>
      </c>
      <c r="F55" s="62"/>
      <c r="G55" s="71" t="s">
        <v>177</v>
      </c>
      <c r="H55" s="72">
        <v>0</v>
      </c>
      <c r="I55" s="32" t="s">
        <v>70</v>
      </c>
      <c r="J55" s="62"/>
      <c r="K55" s="95"/>
      <c r="L55" s="66"/>
      <c r="M55" s="56">
        <f t="shared" si="27"/>
        <v>0</v>
      </c>
      <c r="N55" s="57">
        <f t="shared" si="28"/>
        <v>0</v>
      </c>
      <c r="O55" s="79">
        <f t="shared" si="0"/>
      </c>
      <c r="P55" s="79">
        <f t="shared" si="1"/>
      </c>
      <c r="T55" s="1">
        <v>0</v>
      </c>
      <c r="X55" s="1">
        <v>0</v>
      </c>
      <c r="Y55" s="1">
        <f t="shared" si="2"/>
        <v>0</v>
      </c>
      <c r="Z55" s="1">
        <f t="shared" si="3"/>
        <v>0</v>
      </c>
      <c r="AA55" s="1">
        <f t="shared" si="4"/>
        <v>0</v>
      </c>
      <c r="AB55" s="1">
        <f t="shared" si="5"/>
        <v>1</v>
      </c>
      <c r="AC55" s="1">
        <f t="shared" si="6"/>
        <v>0</v>
      </c>
      <c r="AD55" s="1">
        <f t="shared" si="7"/>
        <v>0</v>
      </c>
      <c r="AE55" s="1" t="b">
        <f t="shared" si="8"/>
        <v>0</v>
      </c>
      <c r="AF55" s="1">
        <f t="shared" si="9"/>
        <v>0</v>
      </c>
      <c r="AG55" s="1">
        <f t="shared" si="10"/>
        <v>0</v>
      </c>
      <c r="AH55" s="1">
        <f t="shared" si="11"/>
        <v>0</v>
      </c>
      <c r="AJ55" s="1">
        <f t="shared" si="12"/>
        <v>0</v>
      </c>
      <c r="AK55" s="1">
        <f t="shared" si="13"/>
        <v>5</v>
      </c>
      <c r="AN55" s="1">
        <f t="shared" si="14"/>
        <v>0</v>
      </c>
      <c r="AO55" s="1">
        <f t="shared" si="15"/>
        <v>0</v>
      </c>
      <c r="AP55" s="1">
        <f t="shared" si="16"/>
        <v>0</v>
      </c>
      <c r="AQ55" s="1">
        <f t="shared" si="17"/>
        <v>1</v>
      </c>
      <c r="AR55" s="1">
        <f t="shared" si="18"/>
        <v>0</v>
      </c>
      <c r="AS55" s="1">
        <f t="shared" si="19"/>
        <v>0</v>
      </c>
      <c r="AT55" s="1" t="b">
        <f t="shared" si="20"/>
        <v>0</v>
      </c>
      <c r="AU55" s="1">
        <f t="shared" si="21"/>
        <v>0</v>
      </c>
      <c r="AV55" s="1">
        <f t="shared" si="22"/>
        <v>0</v>
      </c>
      <c r="AW55" s="1">
        <f t="shared" si="23"/>
        <v>0</v>
      </c>
      <c r="BA55" s="54">
        <f t="shared" si="24"/>
        <v>0</v>
      </c>
      <c r="BB55" s="1">
        <f t="shared" si="25"/>
        <v>0</v>
      </c>
      <c r="BC55" s="1">
        <f t="shared" si="26"/>
        <v>0</v>
      </c>
    </row>
    <row r="56" spans="1:55" ht="15">
      <c r="A56" s="61"/>
      <c r="B56" s="62"/>
      <c r="C56" s="63"/>
      <c r="D56" s="71" t="s">
        <v>177</v>
      </c>
      <c r="E56" s="72">
        <v>0</v>
      </c>
      <c r="F56" s="62"/>
      <c r="G56" s="71" t="s">
        <v>177</v>
      </c>
      <c r="H56" s="72">
        <v>0</v>
      </c>
      <c r="I56" s="32" t="s">
        <v>71</v>
      </c>
      <c r="J56" s="62"/>
      <c r="K56" s="95"/>
      <c r="L56" s="66"/>
      <c r="M56" s="56">
        <f t="shared" si="27"/>
        <v>0</v>
      </c>
      <c r="N56" s="57">
        <f t="shared" si="28"/>
        <v>0</v>
      </c>
      <c r="O56" s="79">
        <f t="shared" si="0"/>
      </c>
      <c r="P56" s="79">
        <f t="shared" si="1"/>
      </c>
      <c r="T56" s="1">
        <v>0</v>
      </c>
      <c r="X56" s="1">
        <v>0</v>
      </c>
      <c r="Y56" s="1">
        <f t="shared" si="2"/>
        <v>0</v>
      </c>
      <c r="Z56" s="1">
        <f t="shared" si="3"/>
        <v>0</v>
      </c>
      <c r="AA56" s="1">
        <f t="shared" si="4"/>
        <v>0</v>
      </c>
      <c r="AB56" s="1">
        <f t="shared" si="5"/>
        <v>1</v>
      </c>
      <c r="AC56" s="1">
        <f t="shared" si="6"/>
        <v>0</v>
      </c>
      <c r="AD56" s="1">
        <f t="shared" si="7"/>
        <v>0</v>
      </c>
      <c r="AE56" s="1" t="b">
        <f t="shared" si="8"/>
        <v>0</v>
      </c>
      <c r="AF56" s="1">
        <f t="shared" si="9"/>
        <v>0</v>
      </c>
      <c r="AG56" s="1">
        <f t="shared" si="10"/>
        <v>0</v>
      </c>
      <c r="AH56" s="1">
        <f t="shared" si="11"/>
        <v>0</v>
      </c>
      <c r="AJ56" s="1">
        <f t="shared" si="12"/>
        <v>0</v>
      </c>
      <c r="AK56" s="1">
        <f t="shared" si="13"/>
        <v>5</v>
      </c>
      <c r="AN56" s="1">
        <f t="shared" si="14"/>
        <v>0</v>
      </c>
      <c r="AO56" s="1">
        <f t="shared" si="15"/>
        <v>0</v>
      </c>
      <c r="AP56" s="1">
        <f t="shared" si="16"/>
        <v>0</v>
      </c>
      <c r="AQ56" s="1">
        <f t="shared" si="17"/>
        <v>1</v>
      </c>
      <c r="AR56" s="1">
        <f t="shared" si="18"/>
        <v>0</v>
      </c>
      <c r="AS56" s="1">
        <f t="shared" si="19"/>
        <v>0</v>
      </c>
      <c r="AT56" s="1" t="b">
        <f t="shared" si="20"/>
        <v>0</v>
      </c>
      <c r="AU56" s="1">
        <f t="shared" si="21"/>
        <v>0</v>
      </c>
      <c r="AV56" s="1">
        <f t="shared" si="22"/>
        <v>0</v>
      </c>
      <c r="AW56" s="1">
        <f t="shared" si="23"/>
        <v>0</v>
      </c>
      <c r="BA56" s="54">
        <f t="shared" si="24"/>
        <v>0</v>
      </c>
      <c r="BB56" s="1">
        <f t="shared" si="25"/>
        <v>0</v>
      </c>
      <c r="BC56" s="1">
        <f t="shared" si="26"/>
        <v>0</v>
      </c>
    </row>
    <row r="57" spans="1:55" ht="15">
      <c r="A57" s="61"/>
      <c r="B57" s="62"/>
      <c r="C57" s="63"/>
      <c r="D57" s="71" t="s">
        <v>177</v>
      </c>
      <c r="E57" s="72">
        <v>0</v>
      </c>
      <c r="F57" s="62"/>
      <c r="G57" s="71" t="s">
        <v>177</v>
      </c>
      <c r="H57" s="72">
        <v>0</v>
      </c>
      <c r="I57" s="32" t="s">
        <v>72</v>
      </c>
      <c r="J57" s="62"/>
      <c r="K57" s="95"/>
      <c r="L57" s="66"/>
      <c r="M57" s="56">
        <f t="shared" si="27"/>
        <v>0</v>
      </c>
      <c r="N57" s="57">
        <f t="shared" si="28"/>
        <v>0</v>
      </c>
      <c r="O57" s="79">
        <f t="shared" si="0"/>
      </c>
      <c r="P57" s="79">
        <f t="shared" si="1"/>
      </c>
      <c r="T57" s="1">
        <v>0</v>
      </c>
      <c r="X57" s="1">
        <v>0</v>
      </c>
      <c r="Y57" s="1">
        <f t="shared" si="2"/>
        <v>0</v>
      </c>
      <c r="Z57" s="1">
        <f t="shared" si="3"/>
        <v>0</v>
      </c>
      <c r="AA57" s="1">
        <f t="shared" si="4"/>
        <v>0</v>
      </c>
      <c r="AB57" s="1">
        <f t="shared" si="5"/>
        <v>1</v>
      </c>
      <c r="AC57" s="1">
        <f t="shared" si="6"/>
        <v>0</v>
      </c>
      <c r="AD57" s="1">
        <f t="shared" si="7"/>
        <v>0</v>
      </c>
      <c r="AE57" s="1" t="b">
        <f t="shared" si="8"/>
        <v>0</v>
      </c>
      <c r="AF57" s="1">
        <f t="shared" si="9"/>
        <v>0</v>
      </c>
      <c r="AG57" s="1">
        <f t="shared" si="10"/>
        <v>0</v>
      </c>
      <c r="AH57" s="1">
        <f t="shared" si="11"/>
        <v>0</v>
      </c>
      <c r="AJ57" s="1">
        <f t="shared" si="12"/>
        <v>0</v>
      </c>
      <c r="AK57" s="1">
        <f t="shared" si="13"/>
        <v>5</v>
      </c>
      <c r="AN57" s="1">
        <f t="shared" si="14"/>
        <v>0</v>
      </c>
      <c r="AO57" s="1">
        <f t="shared" si="15"/>
        <v>0</v>
      </c>
      <c r="AP57" s="1">
        <f t="shared" si="16"/>
        <v>0</v>
      </c>
      <c r="AQ57" s="1">
        <f t="shared" si="17"/>
        <v>1</v>
      </c>
      <c r="AR57" s="1">
        <f t="shared" si="18"/>
        <v>0</v>
      </c>
      <c r="AS57" s="1">
        <f t="shared" si="19"/>
        <v>0</v>
      </c>
      <c r="AT57" s="1" t="b">
        <f t="shared" si="20"/>
        <v>0</v>
      </c>
      <c r="AU57" s="1">
        <f t="shared" si="21"/>
        <v>0</v>
      </c>
      <c r="AV57" s="1">
        <f t="shared" si="22"/>
        <v>0</v>
      </c>
      <c r="AW57" s="1">
        <f t="shared" si="23"/>
        <v>0</v>
      </c>
      <c r="BA57" s="54">
        <f t="shared" si="24"/>
        <v>0</v>
      </c>
      <c r="BB57" s="1">
        <f t="shared" si="25"/>
        <v>0</v>
      </c>
      <c r="BC57" s="1">
        <f t="shared" si="26"/>
        <v>0</v>
      </c>
    </row>
    <row r="58" spans="1:55" ht="15">
      <c r="A58" s="61"/>
      <c r="B58" s="62"/>
      <c r="C58" s="63"/>
      <c r="D58" s="71" t="s">
        <v>177</v>
      </c>
      <c r="E58" s="72">
        <v>0</v>
      </c>
      <c r="F58" s="62"/>
      <c r="G58" s="71" t="s">
        <v>177</v>
      </c>
      <c r="H58" s="72">
        <v>0</v>
      </c>
      <c r="I58" s="32" t="s">
        <v>73</v>
      </c>
      <c r="J58" s="62"/>
      <c r="K58" s="95"/>
      <c r="L58" s="66"/>
      <c r="M58" s="56">
        <f t="shared" si="27"/>
        <v>0</v>
      </c>
      <c r="N58" s="57">
        <f t="shared" si="28"/>
        <v>0</v>
      </c>
      <c r="O58" s="79">
        <f t="shared" si="0"/>
      </c>
      <c r="P58" s="79">
        <f t="shared" si="1"/>
      </c>
      <c r="T58" s="1">
        <v>0</v>
      </c>
      <c r="X58" s="1">
        <v>0</v>
      </c>
      <c r="Y58" s="1">
        <f t="shared" si="2"/>
        <v>0</v>
      </c>
      <c r="Z58" s="1">
        <f t="shared" si="3"/>
        <v>0</v>
      </c>
      <c r="AA58" s="1">
        <f t="shared" si="4"/>
        <v>0</v>
      </c>
      <c r="AB58" s="1">
        <f t="shared" si="5"/>
        <v>1</v>
      </c>
      <c r="AC58" s="1">
        <f t="shared" si="6"/>
        <v>0</v>
      </c>
      <c r="AD58" s="1">
        <f t="shared" si="7"/>
        <v>0</v>
      </c>
      <c r="AE58" s="1" t="b">
        <f t="shared" si="8"/>
        <v>0</v>
      </c>
      <c r="AF58" s="1">
        <f t="shared" si="9"/>
        <v>0</v>
      </c>
      <c r="AG58" s="1">
        <f t="shared" si="10"/>
        <v>0</v>
      </c>
      <c r="AH58" s="1">
        <f t="shared" si="11"/>
        <v>0</v>
      </c>
      <c r="AJ58" s="1">
        <f t="shared" si="12"/>
        <v>0</v>
      </c>
      <c r="AK58" s="1">
        <f t="shared" si="13"/>
        <v>5</v>
      </c>
      <c r="AN58" s="1">
        <f t="shared" si="14"/>
        <v>0</v>
      </c>
      <c r="AO58" s="1">
        <f t="shared" si="15"/>
        <v>0</v>
      </c>
      <c r="AP58" s="1">
        <f t="shared" si="16"/>
        <v>0</v>
      </c>
      <c r="AQ58" s="1">
        <f t="shared" si="17"/>
        <v>1</v>
      </c>
      <c r="AR58" s="1">
        <f t="shared" si="18"/>
        <v>0</v>
      </c>
      <c r="AS58" s="1">
        <f t="shared" si="19"/>
        <v>0</v>
      </c>
      <c r="AT58" s="1" t="b">
        <f t="shared" si="20"/>
        <v>0</v>
      </c>
      <c r="AU58" s="1">
        <f t="shared" si="21"/>
        <v>0</v>
      </c>
      <c r="AV58" s="1">
        <f t="shared" si="22"/>
        <v>0</v>
      </c>
      <c r="AW58" s="1">
        <f t="shared" si="23"/>
        <v>0</v>
      </c>
      <c r="BA58" s="54">
        <f t="shared" si="24"/>
        <v>0</v>
      </c>
      <c r="BB58" s="1">
        <f t="shared" si="25"/>
        <v>0</v>
      </c>
      <c r="BC58" s="1">
        <f t="shared" si="26"/>
        <v>0</v>
      </c>
    </row>
    <row r="59" spans="1:55" ht="15">
      <c r="A59" s="61"/>
      <c r="B59" s="62"/>
      <c r="C59" s="63"/>
      <c r="D59" s="71" t="s">
        <v>177</v>
      </c>
      <c r="E59" s="72">
        <v>0</v>
      </c>
      <c r="F59" s="62"/>
      <c r="G59" s="71" t="s">
        <v>177</v>
      </c>
      <c r="H59" s="72">
        <v>0</v>
      </c>
      <c r="I59" s="32" t="s">
        <v>74</v>
      </c>
      <c r="J59" s="62"/>
      <c r="K59" s="95"/>
      <c r="L59" s="66"/>
      <c r="M59" s="56">
        <f t="shared" si="27"/>
        <v>0</v>
      </c>
      <c r="N59" s="57">
        <f t="shared" si="28"/>
        <v>0</v>
      </c>
      <c r="O59" s="79">
        <f t="shared" si="0"/>
      </c>
      <c r="P59" s="79">
        <f t="shared" si="1"/>
      </c>
      <c r="T59" s="1">
        <v>0</v>
      </c>
      <c r="X59" s="1">
        <v>0</v>
      </c>
      <c r="Y59" s="1">
        <f t="shared" si="2"/>
        <v>0</v>
      </c>
      <c r="Z59" s="1">
        <f t="shared" si="3"/>
        <v>0</v>
      </c>
      <c r="AA59" s="1">
        <f t="shared" si="4"/>
        <v>0</v>
      </c>
      <c r="AB59" s="1">
        <f t="shared" si="5"/>
        <v>1</v>
      </c>
      <c r="AC59" s="1">
        <f t="shared" si="6"/>
        <v>0</v>
      </c>
      <c r="AD59" s="1">
        <f t="shared" si="7"/>
        <v>0</v>
      </c>
      <c r="AE59" s="1" t="b">
        <f t="shared" si="8"/>
        <v>0</v>
      </c>
      <c r="AF59" s="1">
        <f t="shared" si="9"/>
        <v>0</v>
      </c>
      <c r="AG59" s="1">
        <f t="shared" si="10"/>
        <v>0</v>
      </c>
      <c r="AH59" s="1">
        <f t="shared" si="11"/>
        <v>0</v>
      </c>
      <c r="AJ59" s="1">
        <f t="shared" si="12"/>
        <v>0</v>
      </c>
      <c r="AK59" s="1">
        <f t="shared" si="13"/>
        <v>5</v>
      </c>
      <c r="AN59" s="1">
        <f t="shared" si="14"/>
        <v>0</v>
      </c>
      <c r="AO59" s="1">
        <f t="shared" si="15"/>
        <v>0</v>
      </c>
      <c r="AP59" s="1">
        <f t="shared" si="16"/>
        <v>0</v>
      </c>
      <c r="AQ59" s="1">
        <f t="shared" si="17"/>
        <v>1</v>
      </c>
      <c r="AR59" s="1">
        <f t="shared" si="18"/>
        <v>0</v>
      </c>
      <c r="AS59" s="1">
        <f t="shared" si="19"/>
        <v>0</v>
      </c>
      <c r="AT59" s="1" t="b">
        <f t="shared" si="20"/>
        <v>0</v>
      </c>
      <c r="AU59" s="1">
        <f t="shared" si="21"/>
        <v>0</v>
      </c>
      <c r="AV59" s="1">
        <f t="shared" si="22"/>
        <v>0</v>
      </c>
      <c r="AW59" s="1">
        <f t="shared" si="23"/>
        <v>0</v>
      </c>
      <c r="BA59" s="54">
        <f t="shared" si="24"/>
        <v>0</v>
      </c>
      <c r="BB59" s="1">
        <f t="shared" si="25"/>
        <v>0</v>
      </c>
      <c r="BC59" s="1">
        <f t="shared" si="26"/>
        <v>0</v>
      </c>
    </row>
    <row r="60" spans="1:55" ht="15">
      <c r="A60" s="61"/>
      <c r="B60" s="62"/>
      <c r="C60" s="63"/>
      <c r="D60" s="71" t="s">
        <v>177</v>
      </c>
      <c r="E60" s="72">
        <v>0</v>
      </c>
      <c r="F60" s="62"/>
      <c r="G60" s="71" t="s">
        <v>177</v>
      </c>
      <c r="H60" s="72">
        <v>0</v>
      </c>
      <c r="I60" s="32" t="s">
        <v>75</v>
      </c>
      <c r="J60" s="62"/>
      <c r="K60" s="95"/>
      <c r="L60" s="66"/>
      <c r="M60" s="56">
        <f t="shared" si="27"/>
        <v>0</v>
      </c>
      <c r="N60" s="57">
        <f t="shared" si="28"/>
        <v>0</v>
      </c>
      <c r="O60" s="79">
        <f t="shared" si="0"/>
      </c>
      <c r="P60" s="79">
        <f t="shared" si="1"/>
      </c>
      <c r="T60" s="1">
        <v>0</v>
      </c>
      <c r="X60" s="1">
        <v>0</v>
      </c>
      <c r="Y60" s="1">
        <f t="shared" si="2"/>
        <v>0</v>
      </c>
      <c r="Z60" s="1">
        <f t="shared" si="3"/>
        <v>0</v>
      </c>
      <c r="AA60" s="1">
        <f t="shared" si="4"/>
        <v>0</v>
      </c>
      <c r="AB60" s="1">
        <f t="shared" si="5"/>
        <v>1</v>
      </c>
      <c r="AC60" s="1">
        <f t="shared" si="6"/>
        <v>0</v>
      </c>
      <c r="AD60" s="1">
        <f t="shared" si="7"/>
        <v>0</v>
      </c>
      <c r="AE60" s="1" t="b">
        <f t="shared" si="8"/>
        <v>0</v>
      </c>
      <c r="AF60" s="1">
        <f t="shared" si="9"/>
        <v>0</v>
      </c>
      <c r="AG60" s="1">
        <f t="shared" si="10"/>
        <v>0</v>
      </c>
      <c r="AH60" s="1">
        <f t="shared" si="11"/>
        <v>0</v>
      </c>
      <c r="AJ60" s="1">
        <f t="shared" si="12"/>
        <v>0</v>
      </c>
      <c r="AK60" s="1">
        <f t="shared" si="13"/>
        <v>5</v>
      </c>
      <c r="AN60" s="1">
        <f t="shared" si="14"/>
        <v>0</v>
      </c>
      <c r="AO60" s="1">
        <f t="shared" si="15"/>
        <v>0</v>
      </c>
      <c r="AP60" s="1">
        <f t="shared" si="16"/>
        <v>0</v>
      </c>
      <c r="AQ60" s="1">
        <f t="shared" si="17"/>
        <v>1</v>
      </c>
      <c r="AR60" s="1">
        <f t="shared" si="18"/>
        <v>0</v>
      </c>
      <c r="AS60" s="1">
        <f t="shared" si="19"/>
        <v>0</v>
      </c>
      <c r="AT60" s="1" t="b">
        <f t="shared" si="20"/>
        <v>0</v>
      </c>
      <c r="AU60" s="1">
        <f t="shared" si="21"/>
        <v>0</v>
      </c>
      <c r="AV60" s="1">
        <f t="shared" si="22"/>
        <v>0</v>
      </c>
      <c r="AW60" s="1">
        <f t="shared" si="23"/>
        <v>0</v>
      </c>
      <c r="BA60" s="54">
        <f t="shared" si="24"/>
        <v>0</v>
      </c>
      <c r="BB60" s="1">
        <f t="shared" si="25"/>
        <v>0</v>
      </c>
      <c r="BC60" s="1">
        <f t="shared" si="26"/>
        <v>0</v>
      </c>
    </row>
    <row r="61" spans="1:55" ht="15">
      <c r="A61" s="61"/>
      <c r="B61" s="62"/>
      <c r="C61" s="63"/>
      <c r="D61" s="71" t="s">
        <v>177</v>
      </c>
      <c r="E61" s="72">
        <v>0</v>
      </c>
      <c r="F61" s="62"/>
      <c r="G61" s="71" t="s">
        <v>177</v>
      </c>
      <c r="H61" s="72">
        <v>0</v>
      </c>
      <c r="I61" s="32" t="s">
        <v>76</v>
      </c>
      <c r="J61" s="62"/>
      <c r="K61" s="95"/>
      <c r="L61" s="66"/>
      <c r="M61" s="56">
        <f t="shared" si="27"/>
        <v>0</v>
      </c>
      <c r="N61" s="57">
        <f t="shared" si="28"/>
        <v>0</v>
      </c>
      <c r="O61" s="79">
        <f t="shared" si="0"/>
      </c>
      <c r="P61" s="79">
        <f t="shared" si="1"/>
      </c>
      <c r="T61" s="1">
        <v>0</v>
      </c>
      <c r="X61" s="1">
        <v>0</v>
      </c>
      <c r="Y61" s="1">
        <f t="shared" si="2"/>
        <v>0</v>
      </c>
      <c r="Z61" s="1">
        <f t="shared" si="3"/>
        <v>0</v>
      </c>
      <c r="AA61" s="1">
        <f t="shared" si="4"/>
        <v>0</v>
      </c>
      <c r="AB61" s="1">
        <f t="shared" si="5"/>
        <v>1</v>
      </c>
      <c r="AC61" s="1">
        <f t="shared" si="6"/>
        <v>0</v>
      </c>
      <c r="AD61" s="1">
        <f t="shared" si="7"/>
        <v>0</v>
      </c>
      <c r="AE61" s="1" t="b">
        <f t="shared" si="8"/>
        <v>0</v>
      </c>
      <c r="AF61" s="1">
        <f t="shared" si="9"/>
        <v>0</v>
      </c>
      <c r="AG61" s="1">
        <f t="shared" si="10"/>
        <v>0</v>
      </c>
      <c r="AH61" s="1">
        <f t="shared" si="11"/>
        <v>0</v>
      </c>
      <c r="AJ61" s="1">
        <f t="shared" si="12"/>
        <v>0</v>
      </c>
      <c r="AK61" s="1">
        <f t="shared" si="13"/>
        <v>5</v>
      </c>
      <c r="AN61" s="1">
        <f t="shared" si="14"/>
        <v>0</v>
      </c>
      <c r="AO61" s="1">
        <f t="shared" si="15"/>
        <v>0</v>
      </c>
      <c r="AP61" s="1">
        <f t="shared" si="16"/>
        <v>0</v>
      </c>
      <c r="AQ61" s="1">
        <f t="shared" si="17"/>
        <v>1</v>
      </c>
      <c r="AR61" s="1">
        <f t="shared" si="18"/>
        <v>0</v>
      </c>
      <c r="AS61" s="1">
        <f t="shared" si="19"/>
        <v>0</v>
      </c>
      <c r="AT61" s="1" t="b">
        <f t="shared" si="20"/>
        <v>0</v>
      </c>
      <c r="AU61" s="1">
        <f t="shared" si="21"/>
        <v>0</v>
      </c>
      <c r="AV61" s="1">
        <f t="shared" si="22"/>
        <v>0</v>
      </c>
      <c r="AW61" s="1">
        <f t="shared" si="23"/>
        <v>0</v>
      </c>
      <c r="BA61" s="54">
        <f t="shared" si="24"/>
        <v>0</v>
      </c>
      <c r="BB61" s="1">
        <f t="shared" si="25"/>
        <v>0</v>
      </c>
      <c r="BC61" s="1">
        <f t="shared" si="26"/>
        <v>0</v>
      </c>
    </row>
    <row r="62" ht="12.75">
      <c r="BD62" s="1">
        <v>0</v>
      </c>
    </row>
  </sheetData>
  <sheetProtection sheet="1" objects="1" scenarios="1" selectLockedCells="1"/>
  <mergeCells count="7">
    <mergeCell ref="A1:P1"/>
    <mergeCell ref="G4:I4"/>
    <mergeCell ref="C6:H6"/>
    <mergeCell ref="C8:D8"/>
    <mergeCell ref="J8:K8"/>
    <mergeCell ref="D11:F11"/>
    <mergeCell ref="G11:I11"/>
  </mergeCells>
  <conditionalFormatting sqref="M12:M61">
    <cfRule type="cellIs" priority="1" dxfId="0" operator="greaterThan" stopIfTrue="1">
      <formula>300</formula>
    </cfRule>
  </conditionalFormatting>
  <dataValidations count="1">
    <dataValidation type="whole" allowBlank="1" showInputMessage="1" showErrorMessage="1" error="Please note: picture report between P0 and P5" sqref="E12:E61 H12:H61">
      <formula1>0</formula1>
      <formula2>5</formula2>
    </dataValidation>
  </dataValidations>
  <printOptions/>
  <pageMargins left="0.5511811023622047" right="0.5511811023622047" top="0.66" bottom="0.1968503937007874" header="0.47" footer="0.5118110236220472"/>
  <pageSetup fitToHeight="1" fitToWidth="1" horizontalDpi="360" verticalDpi="360" orientation="landscape" paperSize="9" scale="80" r:id="rId1"/>
</worksheet>
</file>

<file path=xl/worksheets/sheet12.xml><?xml version="1.0" encoding="utf-8"?>
<worksheet xmlns="http://schemas.openxmlformats.org/spreadsheetml/2006/main" xmlns:r="http://schemas.openxmlformats.org/officeDocument/2006/relationships">
  <sheetPr codeName="Blad11">
    <pageSetUpPr fitToPage="1"/>
  </sheetPr>
  <dimension ref="A1:BE62"/>
  <sheetViews>
    <sheetView zoomScale="75" zoomScaleNormal="75" zoomScalePageLayoutView="0" workbookViewId="0" topLeftCell="A1">
      <pane ySplit="11" topLeftCell="A12" activePane="bottomLeft" state="frozen"/>
      <selection pane="topLeft" activeCell="A1" sqref="A1"/>
      <selection pane="bottomLeft" activeCell="A12" sqref="A12"/>
    </sheetView>
  </sheetViews>
  <sheetFormatPr defaultColWidth="9.140625" defaultRowHeight="12.75"/>
  <cols>
    <col min="1" max="1" width="10.421875" style="1" customWidth="1"/>
    <col min="2" max="2" width="7.8515625" style="1" customWidth="1"/>
    <col min="3" max="3" width="14.57421875" style="1" customWidth="1"/>
    <col min="4" max="4" width="2.57421875" style="1" customWidth="1"/>
    <col min="5" max="5" width="3.8515625" style="1" customWidth="1"/>
    <col min="6" max="6" width="9.140625" style="1" customWidth="1"/>
    <col min="7" max="7" width="2.57421875" style="1" customWidth="1"/>
    <col min="8" max="8" width="3.8515625" style="1" customWidth="1"/>
    <col min="9" max="9" width="9.140625" style="1" customWidth="1"/>
    <col min="10" max="10" width="11.57421875" style="1" customWidth="1"/>
    <col min="11" max="11" width="16.421875" style="55" customWidth="1"/>
    <col min="12" max="12" width="20.7109375" style="1" customWidth="1"/>
    <col min="13" max="13" width="19.28125" style="1" bestFit="1" customWidth="1"/>
    <col min="14" max="14" width="12.8515625" style="1" customWidth="1"/>
    <col min="15" max="15" width="9.57421875" style="1" bestFit="1" customWidth="1"/>
    <col min="16" max="16" width="15.00390625" style="1" bestFit="1" customWidth="1"/>
    <col min="17" max="56" width="13.140625" style="1" hidden="1" customWidth="1"/>
    <col min="57" max="57" width="14.140625" style="1" hidden="1" customWidth="1"/>
    <col min="58" max="58" width="14.140625" style="1" customWidth="1"/>
    <col min="59" max="16384" width="9.140625" style="1" customWidth="1"/>
  </cols>
  <sheetData>
    <row r="1" spans="1:16" ht="26.25">
      <c r="A1" s="129" t="s">
        <v>116</v>
      </c>
      <c r="B1" s="130"/>
      <c r="C1" s="130"/>
      <c r="D1" s="130"/>
      <c r="E1" s="130"/>
      <c r="F1" s="130"/>
      <c r="G1" s="130"/>
      <c r="H1" s="130"/>
      <c r="I1" s="130"/>
      <c r="J1" s="130"/>
      <c r="K1" s="130"/>
      <c r="L1" s="130"/>
      <c r="M1" s="130"/>
      <c r="N1" s="130"/>
      <c r="O1" s="130"/>
      <c r="P1" s="131"/>
    </row>
    <row r="2" spans="1:16" ht="6" customHeight="1">
      <c r="A2" s="2"/>
      <c r="B2" s="2"/>
      <c r="C2" s="2"/>
      <c r="D2" s="2"/>
      <c r="E2" s="2"/>
      <c r="F2" s="2"/>
      <c r="G2" s="2"/>
      <c r="H2" s="2"/>
      <c r="I2" s="2"/>
      <c r="J2" s="2"/>
      <c r="K2" s="8"/>
      <c r="L2" s="2"/>
      <c r="M2" s="2"/>
      <c r="N2" s="2"/>
      <c r="O2" s="2"/>
      <c r="P2" s="9"/>
    </row>
    <row r="3" spans="1:16" ht="6" customHeight="1">
      <c r="A3" s="2"/>
      <c r="B3" s="2"/>
      <c r="C3" s="2"/>
      <c r="D3" s="2"/>
      <c r="E3" s="2"/>
      <c r="F3" s="2"/>
      <c r="G3" s="2"/>
      <c r="H3" s="2"/>
      <c r="I3" s="2"/>
      <c r="J3" s="2"/>
      <c r="K3" s="8"/>
      <c r="L3" s="2"/>
      <c r="M3" s="2"/>
      <c r="N3" s="2"/>
      <c r="O3" s="2"/>
      <c r="P3" s="9"/>
    </row>
    <row r="4" spans="1:26" ht="23.25">
      <c r="A4" s="10"/>
      <c r="B4" s="2"/>
      <c r="C4" s="2"/>
      <c r="D4" s="2"/>
      <c r="E4" s="11"/>
      <c r="F4" s="11"/>
      <c r="G4" s="139"/>
      <c r="H4" s="139"/>
      <c r="I4" s="139"/>
      <c r="J4" s="11"/>
      <c r="K4" s="12"/>
      <c r="L4" s="20" t="s">
        <v>104</v>
      </c>
      <c r="M4" s="13">
        <v>4</v>
      </c>
      <c r="N4" s="88" t="s">
        <v>117</v>
      </c>
      <c r="O4" s="2"/>
      <c r="P4" s="2"/>
      <c r="Y4" s="1" t="s">
        <v>38</v>
      </c>
      <c r="Z4" s="1">
        <f>180/PI()</f>
        <v>57.29577951308232</v>
      </c>
    </row>
    <row r="5" spans="1:16" ht="6" customHeight="1">
      <c r="A5" s="14"/>
      <c r="B5" s="2"/>
      <c r="C5" s="2"/>
      <c r="D5" s="2"/>
      <c r="E5" s="2"/>
      <c r="F5" s="2"/>
      <c r="G5" s="2"/>
      <c r="H5" s="2"/>
      <c r="I5" s="2"/>
      <c r="J5" s="2"/>
      <c r="K5" s="15"/>
      <c r="L5" s="14"/>
      <c r="M5" s="9"/>
      <c r="N5" s="2"/>
      <c r="O5" s="2"/>
      <c r="P5" s="9"/>
    </row>
    <row r="6" spans="1:24" ht="18.75" customHeight="1">
      <c r="A6" s="3" t="s">
        <v>164</v>
      </c>
      <c r="B6" s="2"/>
      <c r="C6" s="132" t="str">
        <f>IF(Summary!B3="","",Summary!B3)</f>
        <v>14/15 June 2020</v>
      </c>
      <c r="D6" s="133"/>
      <c r="E6" s="133"/>
      <c r="F6" s="133"/>
      <c r="G6" s="133"/>
      <c r="H6" s="134"/>
      <c r="I6" s="16"/>
      <c r="J6" s="2"/>
      <c r="K6" s="17"/>
      <c r="L6" s="20" t="s">
        <v>105</v>
      </c>
      <c r="M6" s="18">
        <v>2</v>
      </c>
      <c r="N6" s="19"/>
      <c r="O6" s="86" t="s">
        <v>176</v>
      </c>
      <c r="P6" s="68">
        <f>SUM(N12:N61)</f>
        <v>0</v>
      </c>
      <c r="Q6" s="50" t="b">
        <f>IF(M4=70,1,IF(M4=24,2,IF(M4=23,2,IF(M4=13,5))))</f>
        <v>0</v>
      </c>
      <c r="R6" s="1" t="b">
        <f>IF(M4=9,"5",IF(M4=6,"5",IF(M4=3,"5",IF(M4=1.3,"5"))))</f>
        <v>0</v>
      </c>
      <c r="S6" s="1" t="b">
        <f>IF(M4=1.2,"5",IF(M4=0.6,"5",IF(M4=0.7,"5")))</f>
        <v>0</v>
      </c>
      <c r="T6" s="29" t="s">
        <v>20</v>
      </c>
      <c r="X6" s="29" t="s">
        <v>21</v>
      </c>
    </row>
    <row r="7" spans="1:23" ht="5.25" customHeight="1">
      <c r="A7" s="3"/>
      <c r="B7" s="2"/>
      <c r="C7" s="9"/>
      <c r="D7" s="9"/>
      <c r="E7" s="9"/>
      <c r="F7" s="9"/>
      <c r="G7" s="9"/>
      <c r="H7" s="9"/>
      <c r="I7" s="9"/>
      <c r="J7" s="2"/>
      <c r="K7" s="20"/>
      <c r="L7" s="3"/>
      <c r="M7" s="9"/>
      <c r="N7" s="21"/>
      <c r="O7" s="2"/>
      <c r="P7" s="9"/>
      <c r="Q7" s="29"/>
      <c r="R7" s="29"/>
      <c r="S7" s="29"/>
      <c r="U7" s="29"/>
      <c r="V7" s="29"/>
      <c r="W7" s="29"/>
    </row>
    <row r="8" spans="1:24" ht="20.25">
      <c r="A8" s="3" t="s">
        <v>109</v>
      </c>
      <c r="B8" s="2"/>
      <c r="C8" s="135">
        <f>Summary!B27</f>
        <v>0</v>
      </c>
      <c r="D8" s="136"/>
      <c r="E8" s="9"/>
      <c r="F8" s="2"/>
      <c r="G8" s="9"/>
      <c r="H8" s="9"/>
      <c r="I8" s="88" t="s">
        <v>78</v>
      </c>
      <c r="J8" s="137">
        <f>Summary!B5</f>
        <v>0</v>
      </c>
      <c r="K8" s="138"/>
      <c r="L8" s="20" t="s">
        <v>47</v>
      </c>
      <c r="M8" s="30">
        <f>Summary!B15</f>
        <v>0</v>
      </c>
      <c r="N8" s="21"/>
      <c r="O8" s="2"/>
      <c r="P8" s="9"/>
      <c r="T8" s="1">
        <v>0</v>
      </c>
      <c r="X8" s="1">
        <v>0</v>
      </c>
    </row>
    <row r="9" spans="1:16" ht="6" customHeight="1" thickBot="1">
      <c r="A9" s="3"/>
      <c r="B9" s="2"/>
      <c r="C9" s="9"/>
      <c r="D9" s="9"/>
      <c r="E9" s="9"/>
      <c r="F9" s="9"/>
      <c r="G9" s="16"/>
      <c r="H9" s="16"/>
      <c r="I9" s="9"/>
      <c r="J9" s="2"/>
      <c r="K9" s="20"/>
      <c r="L9" s="3"/>
      <c r="M9" s="9"/>
      <c r="N9" s="21"/>
      <c r="O9" s="2"/>
      <c r="P9" s="9"/>
    </row>
    <row r="10" spans="1:49" ht="16.5" customHeight="1">
      <c r="A10" s="22" t="s">
        <v>160</v>
      </c>
      <c r="B10" s="26" t="s">
        <v>165</v>
      </c>
      <c r="C10" s="80" t="s">
        <v>97</v>
      </c>
      <c r="D10" s="73" t="s">
        <v>166</v>
      </c>
      <c r="E10" s="74"/>
      <c r="F10" s="76"/>
      <c r="G10" s="73" t="s">
        <v>166</v>
      </c>
      <c r="H10" s="74"/>
      <c r="I10" s="75"/>
      <c r="J10" s="77" t="s">
        <v>106</v>
      </c>
      <c r="K10" s="25" t="s">
        <v>39</v>
      </c>
      <c r="L10" s="26" t="s">
        <v>167</v>
      </c>
      <c r="M10" s="51" t="s">
        <v>168</v>
      </c>
      <c r="N10" s="26" t="s">
        <v>169</v>
      </c>
      <c r="O10" s="26" t="s">
        <v>170</v>
      </c>
      <c r="P10" s="52" t="s">
        <v>170</v>
      </c>
      <c r="Y10" s="1" t="s">
        <v>33</v>
      </c>
      <c r="Z10" s="1" t="s">
        <v>34</v>
      </c>
      <c r="AA10" s="1" t="s">
        <v>35</v>
      </c>
      <c r="AC10" s="1" t="s">
        <v>36</v>
      </c>
      <c r="AN10" s="1" t="s">
        <v>34</v>
      </c>
      <c r="AO10" s="1" t="s">
        <v>33</v>
      </c>
      <c r="AP10" s="1" t="s">
        <v>35</v>
      </c>
      <c r="AR10" s="1" t="s">
        <v>36</v>
      </c>
      <c r="AW10" s="1" t="s">
        <v>40</v>
      </c>
    </row>
    <row r="11" spans="1:57" s="29" customFormat="1" ht="16.5" customHeight="1" thickBot="1">
      <c r="A11" s="23"/>
      <c r="B11" s="24" t="s">
        <v>41</v>
      </c>
      <c r="C11" s="70" t="s">
        <v>171</v>
      </c>
      <c r="D11" s="126" t="s">
        <v>172</v>
      </c>
      <c r="E11" s="127"/>
      <c r="F11" s="127"/>
      <c r="G11" s="126" t="s">
        <v>173</v>
      </c>
      <c r="H11" s="127"/>
      <c r="I11" s="128"/>
      <c r="J11" s="78" t="s">
        <v>172</v>
      </c>
      <c r="K11" s="27"/>
      <c r="L11" s="24"/>
      <c r="M11" s="23" t="s">
        <v>95</v>
      </c>
      <c r="N11" s="28"/>
      <c r="O11" s="24" t="s">
        <v>174</v>
      </c>
      <c r="P11" s="53" t="s">
        <v>175</v>
      </c>
      <c r="T11" s="29" t="s">
        <v>20</v>
      </c>
      <c r="X11" s="29" t="s">
        <v>21</v>
      </c>
      <c r="Y11" s="29" t="s">
        <v>22</v>
      </c>
      <c r="Z11" s="29" t="s">
        <v>23</v>
      </c>
      <c r="AA11" s="29" t="s">
        <v>24</v>
      </c>
      <c r="AB11" s="29" t="s">
        <v>25</v>
      </c>
      <c r="AC11" s="29" t="s">
        <v>26</v>
      </c>
      <c r="AD11" s="29" t="s">
        <v>27</v>
      </c>
      <c r="AE11" s="29" t="s">
        <v>28</v>
      </c>
      <c r="AF11" s="29" t="s">
        <v>29</v>
      </c>
      <c r="AG11" s="29" t="s">
        <v>30</v>
      </c>
      <c r="AH11" s="29" t="s">
        <v>37</v>
      </c>
      <c r="AJ11" s="29" t="s">
        <v>31</v>
      </c>
      <c r="AK11" s="29" t="s">
        <v>32</v>
      </c>
      <c r="AN11" s="29" t="s">
        <v>22</v>
      </c>
      <c r="AO11" s="29" t="s">
        <v>23</v>
      </c>
      <c r="AP11" s="29" t="s">
        <v>24</v>
      </c>
      <c r="AQ11" s="29" t="s">
        <v>25</v>
      </c>
      <c r="AR11" s="29" t="s">
        <v>26</v>
      </c>
      <c r="AS11" s="29" t="s">
        <v>27</v>
      </c>
      <c r="AT11" s="29" t="s">
        <v>28</v>
      </c>
      <c r="AU11" s="29" t="s">
        <v>29</v>
      </c>
      <c r="AV11" s="29" t="s">
        <v>30</v>
      </c>
      <c r="AW11" s="29" t="s">
        <v>37</v>
      </c>
      <c r="BA11" s="29" t="s">
        <v>64</v>
      </c>
      <c r="BB11" s="29" t="s">
        <v>65</v>
      </c>
      <c r="BC11" s="29" t="s">
        <v>66</v>
      </c>
      <c r="BD11" s="29" t="s">
        <v>120</v>
      </c>
      <c r="BE11" s="29" t="s">
        <v>119</v>
      </c>
    </row>
    <row r="12" spans="1:57" ht="17.25" customHeight="1">
      <c r="A12" s="58"/>
      <c r="B12" s="59"/>
      <c r="C12" s="60"/>
      <c r="D12" s="71" t="s">
        <v>177</v>
      </c>
      <c r="E12" s="72">
        <v>0</v>
      </c>
      <c r="F12" s="65"/>
      <c r="G12" s="71" t="s">
        <v>177</v>
      </c>
      <c r="H12" s="72">
        <v>0</v>
      </c>
      <c r="I12" s="31" t="s">
        <v>0</v>
      </c>
      <c r="J12" s="62"/>
      <c r="K12" s="95"/>
      <c r="L12" s="66"/>
      <c r="M12" s="56">
        <f>IF(OR(E12&gt;1,H12&gt;1),AK12,0)</f>
        <v>0</v>
      </c>
      <c r="N12" s="57">
        <f>(IF(E12&gt;1,M12,0)*$M$6/2)+(IF(H12&gt;1,M12,0)*$M$6/2)</f>
        <v>0</v>
      </c>
      <c r="O12" s="79">
        <f>IF(K12&lt;&gt;0,AH12,"")</f>
      </c>
      <c r="P12" s="79">
        <f>IF(K12&lt;&gt;0,AW12,"")</f>
      </c>
      <c r="T12" s="1">
        <v>0</v>
      </c>
      <c r="X12" s="1">
        <v>0</v>
      </c>
      <c r="Y12" s="1">
        <f>$X$8/$Z$4</f>
        <v>0</v>
      </c>
      <c r="Z12" s="1">
        <f>X12/$Z$4</f>
        <v>0</v>
      </c>
      <c r="AA12" s="1">
        <f>(T12-$T$8)*2/$Z$4</f>
        <v>0</v>
      </c>
      <c r="AB12" s="1">
        <f>SIN(Y12)*SIN(Z12)+COS(Y12)*COS(Z12)*COS(AA12)</f>
        <v>1</v>
      </c>
      <c r="AC12" s="1">
        <f>ATAN(SQRT(1-AB12*AB12)/AB12)</f>
        <v>0</v>
      </c>
      <c r="AD12" s="1">
        <f>IF(AC12&lt;0,180/$Z$4+AC12,AC12)</f>
        <v>0</v>
      </c>
      <c r="AE12" s="1" t="b">
        <f aca="true" t="shared" si="0" ref="AE12:AE29">IF(Y12&lt;&gt;Z12,90*(1+ABS(Y12-Z12)/(Y12-Z12)))</f>
        <v>0</v>
      </c>
      <c r="AF12" s="1">
        <f>IF(AA12&lt;&gt;0,90+$Z$4*ATAN((SIN(Y12)*AB12-SIN(Z12))/(SIN(AA12)*COS(Y12)^2)),AE12*1)</f>
        <v>0</v>
      </c>
      <c r="AG12" s="1">
        <f>IF(SIN(AA12)&lt;0,AF12+180,AF12*1)</f>
        <v>0</v>
      </c>
      <c r="AH12" s="1">
        <f>INT(AG12)</f>
        <v>0</v>
      </c>
      <c r="AJ12" s="1">
        <f>6365.11*AD12</f>
        <v>0</v>
      </c>
      <c r="AK12" s="1">
        <f aca="true" t="shared" si="1" ref="AK12:AK61">IF(AJ12&lt;5,5,INT(AJ12+0.5))</f>
        <v>5</v>
      </c>
      <c r="AN12" s="1">
        <f aca="true" t="shared" si="2" ref="AN12:AN29">X12/$Z$4</f>
        <v>0</v>
      </c>
      <c r="AO12" s="1">
        <f aca="true" t="shared" si="3" ref="AO12:AO61">$X$8/$Z$4</f>
        <v>0</v>
      </c>
      <c r="AP12" s="1">
        <f aca="true" t="shared" si="4" ref="AP12:AP29">($T$8-T12)*2/$Z$4</f>
        <v>0</v>
      </c>
      <c r="AQ12" s="1">
        <f aca="true" t="shared" si="5" ref="AQ12:AQ29">SIN(AN12)*SIN(AO12)+COS(AN12)*COS(AO12)*COS(AP12)</f>
        <v>1</v>
      </c>
      <c r="AR12" s="1">
        <f aca="true" t="shared" si="6" ref="AR12:AR61">ATAN(SQRT(1-AQ12*AQ12)/AQ12)</f>
        <v>0</v>
      </c>
      <c r="AS12" s="1">
        <f aca="true" t="shared" si="7" ref="AS12:AS29">IF(AC12&lt;0,180/$Z$4+AC12,AC12)</f>
        <v>0</v>
      </c>
      <c r="AT12" s="1" t="b">
        <f aca="true" t="shared" si="8" ref="AT12:AT29">IF(AN12&lt;&gt;AO12,90*(1+ABS(AN12-AO12)/(AN12-AO12)))</f>
        <v>0</v>
      </c>
      <c r="AU12" s="1">
        <f aca="true" t="shared" si="9" ref="AU12:AU29">IF(AP12&lt;&gt;0,90+$Z$4*ATAN((SIN(AN12)*AQ12-SIN(AO12))/(SIN(AP12)*COS(AN12)^2)),AT12*1)</f>
        <v>0</v>
      </c>
      <c r="AV12" s="1">
        <f aca="true" t="shared" si="10" ref="AV12:AV29">IF(SIN(AP12)&lt;0,AU12+180,AU12*1)</f>
        <v>0</v>
      </c>
      <c r="AW12" s="1">
        <f aca="true" t="shared" si="11" ref="AW12:AW61">INT(AV12)</f>
        <v>0</v>
      </c>
      <c r="BA12" s="54">
        <f>M12</f>
        <v>0</v>
      </c>
      <c r="BB12" s="1">
        <f>C12</f>
        <v>0</v>
      </c>
      <c r="BC12" s="1">
        <f>K12</f>
        <v>0</v>
      </c>
      <c r="BD12" s="1">
        <v>0</v>
      </c>
      <c r="BE12" s="1">
        <v>0</v>
      </c>
    </row>
    <row r="13" spans="1:55" ht="16.5" customHeight="1">
      <c r="A13" s="58"/>
      <c r="B13" s="59"/>
      <c r="C13" s="60"/>
      <c r="D13" s="71" t="s">
        <v>177</v>
      </c>
      <c r="E13" s="72">
        <v>0</v>
      </c>
      <c r="F13" s="65"/>
      <c r="G13" s="71" t="s">
        <v>177</v>
      </c>
      <c r="H13" s="72">
        <v>0</v>
      </c>
      <c r="I13" s="31" t="s">
        <v>1</v>
      </c>
      <c r="J13" s="62"/>
      <c r="K13" s="95"/>
      <c r="L13" s="66"/>
      <c r="M13" s="56">
        <f aca="true" t="shared" si="12" ref="M13:M61">IF(OR(E13&gt;1,H13&gt;1),AK13,0)</f>
        <v>0</v>
      </c>
      <c r="N13" s="57">
        <f aca="true" t="shared" si="13" ref="N13:N61">(IF(E13&gt;1,M13,0)*$M$6/2)+(IF(H13&gt;1,M13,0)*$M$6/2)</f>
        <v>0</v>
      </c>
      <c r="O13" s="79">
        <f>IF(K13&lt;&gt;0,AH13,"")</f>
      </c>
      <c r="P13" s="79">
        <f>IF(K13&lt;&gt;0,AW13,"")</f>
      </c>
      <c r="T13" s="1">
        <v>0</v>
      </c>
      <c r="X13" s="1">
        <v>0</v>
      </c>
      <c r="Y13" s="1">
        <f aca="true" t="shared" si="14" ref="Y13:Y61">$X$8/$Z$4</f>
        <v>0</v>
      </c>
      <c r="Z13" s="1">
        <f aca="true" t="shared" si="15" ref="Z13:Z29">X13/$Z$4</f>
        <v>0</v>
      </c>
      <c r="AA13" s="1">
        <f aca="true" t="shared" si="16" ref="AA13:AA29">(T13-$T$8)*2/$Z$4</f>
        <v>0</v>
      </c>
      <c r="AB13" s="1">
        <f aca="true" t="shared" si="17" ref="AB13:AB29">SIN(Y13)*SIN(Z13)+COS(Y13)*COS(Z13)*COS(AA13)</f>
        <v>1</v>
      </c>
      <c r="AC13" s="1">
        <f aca="true" t="shared" si="18" ref="AC13:AC61">ATAN(SQRT(1-AB13*AB13)/AB13)</f>
        <v>0</v>
      </c>
      <c r="AD13" s="1">
        <f aca="true" t="shared" si="19" ref="AD13:AD61">IF(AC13&lt;0,180/$Z$4+AC13,AC13)</f>
        <v>0</v>
      </c>
      <c r="AE13" s="1" t="b">
        <f t="shared" si="0"/>
        <v>0</v>
      </c>
      <c r="AF13" s="1">
        <f aca="true" t="shared" si="20" ref="AF13:AF29">IF(AA13&lt;&gt;0,90+$Z$4*ATAN((SIN(Y13)*AB13-SIN(Z13))/(SIN(AA13)*COS(Y13)^2)),AE13*1)</f>
        <v>0</v>
      </c>
      <c r="AG13" s="1">
        <f aca="true" t="shared" si="21" ref="AG13:AG29">IF(SIN(AA13)&lt;0,AF13+180,AF13*1)</f>
        <v>0</v>
      </c>
      <c r="AH13" s="1">
        <f aca="true" t="shared" si="22" ref="AH13:AH61">INT(AG13)</f>
        <v>0</v>
      </c>
      <c r="AJ13" s="1">
        <f aca="true" t="shared" si="23" ref="AJ13:AJ29">6365.11*AD13</f>
        <v>0</v>
      </c>
      <c r="AK13" s="1">
        <f t="shared" si="1"/>
        <v>5</v>
      </c>
      <c r="AN13" s="1">
        <f t="shared" si="2"/>
        <v>0</v>
      </c>
      <c r="AO13" s="1">
        <f t="shared" si="3"/>
        <v>0</v>
      </c>
      <c r="AP13" s="1">
        <f t="shared" si="4"/>
        <v>0</v>
      </c>
      <c r="AQ13" s="1">
        <f t="shared" si="5"/>
        <v>1</v>
      </c>
      <c r="AR13" s="1">
        <f t="shared" si="6"/>
        <v>0</v>
      </c>
      <c r="AS13" s="1">
        <f t="shared" si="7"/>
        <v>0</v>
      </c>
      <c r="AT13" s="1" t="b">
        <f t="shared" si="8"/>
        <v>0</v>
      </c>
      <c r="AU13" s="1">
        <f t="shared" si="9"/>
        <v>0</v>
      </c>
      <c r="AV13" s="1">
        <f t="shared" si="10"/>
        <v>0</v>
      </c>
      <c r="AW13" s="1">
        <f t="shared" si="11"/>
        <v>0</v>
      </c>
      <c r="BA13" s="54">
        <f aca="true" t="shared" si="24" ref="BA13:BA29">M13</f>
        <v>0</v>
      </c>
      <c r="BB13" s="1">
        <f aca="true" t="shared" si="25" ref="BB13:BB29">C13</f>
        <v>0</v>
      </c>
      <c r="BC13" s="1">
        <f aca="true" t="shared" si="26" ref="BC13:BC29">K13</f>
        <v>0</v>
      </c>
    </row>
    <row r="14" spans="1:55" ht="16.5" customHeight="1">
      <c r="A14" s="58"/>
      <c r="B14" s="59"/>
      <c r="C14" s="60"/>
      <c r="D14" s="71" t="s">
        <v>177</v>
      </c>
      <c r="E14" s="72">
        <v>0</v>
      </c>
      <c r="F14" s="65"/>
      <c r="G14" s="71" t="s">
        <v>177</v>
      </c>
      <c r="H14" s="72">
        <v>0</v>
      </c>
      <c r="I14" s="31" t="s">
        <v>2</v>
      </c>
      <c r="J14" s="62"/>
      <c r="K14" s="95"/>
      <c r="L14" s="66"/>
      <c r="M14" s="56">
        <f t="shared" si="12"/>
        <v>0</v>
      </c>
      <c r="N14" s="57">
        <f t="shared" si="13"/>
        <v>0</v>
      </c>
      <c r="O14" s="79">
        <f aca="true" t="shared" si="27" ref="O14:O29">IF(K14&lt;&gt;0,AH14,"")</f>
      </c>
      <c r="P14" s="79">
        <f aca="true" t="shared" si="28" ref="P14:P29">IF(K14&lt;&gt;0,AW14,"")</f>
      </c>
      <c r="T14" s="1">
        <v>0</v>
      </c>
      <c r="X14" s="1">
        <v>0</v>
      </c>
      <c r="Y14" s="1">
        <f t="shared" si="14"/>
        <v>0</v>
      </c>
      <c r="Z14" s="1">
        <f t="shared" si="15"/>
        <v>0</v>
      </c>
      <c r="AA14" s="1">
        <f t="shared" si="16"/>
        <v>0</v>
      </c>
      <c r="AB14" s="1">
        <f t="shared" si="17"/>
        <v>1</v>
      </c>
      <c r="AC14" s="1">
        <f t="shared" si="18"/>
        <v>0</v>
      </c>
      <c r="AD14" s="1">
        <f t="shared" si="19"/>
        <v>0</v>
      </c>
      <c r="AE14" s="1" t="b">
        <f t="shared" si="0"/>
        <v>0</v>
      </c>
      <c r="AF14" s="1">
        <f t="shared" si="20"/>
        <v>0</v>
      </c>
      <c r="AG14" s="1">
        <f t="shared" si="21"/>
        <v>0</v>
      </c>
      <c r="AH14" s="1">
        <f t="shared" si="22"/>
        <v>0</v>
      </c>
      <c r="AJ14" s="1">
        <f>6365.11*AD14</f>
        <v>0</v>
      </c>
      <c r="AK14" s="1">
        <f t="shared" si="1"/>
        <v>5</v>
      </c>
      <c r="AN14" s="1">
        <f t="shared" si="2"/>
        <v>0</v>
      </c>
      <c r="AO14" s="1">
        <f t="shared" si="3"/>
        <v>0</v>
      </c>
      <c r="AP14" s="1">
        <f t="shared" si="4"/>
        <v>0</v>
      </c>
      <c r="AQ14" s="1">
        <f t="shared" si="5"/>
        <v>1</v>
      </c>
      <c r="AR14" s="1">
        <f t="shared" si="6"/>
        <v>0</v>
      </c>
      <c r="AS14" s="1">
        <f t="shared" si="7"/>
        <v>0</v>
      </c>
      <c r="AT14" s="1" t="b">
        <f t="shared" si="8"/>
        <v>0</v>
      </c>
      <c r="AU14" s="1">
        <f t="shared" si="9"/>
        <v>0</v>
      </c>
      <c r="AV14" s="1">
        <f t="shared" si="10"/>
        <v>0</v>
      </c>
      <c r="AW14" s="1">
        <f t="shared" si="11"/>
        <v>0</v>
      </c>
      <c r="BA14" s="54">
        <f t="shared" si="24"/>
        <v>0</v>
      </c>
      <c r="BB14" s="1">
        <f t="shared" si="25"/>
        <v>0</v>
      </c>
      <c r="BC14" s="1">
        <f t="shared" si="26"/>
        <v>0</v>
      </c>
    </row>
    <row r="15" spans="1:55" ht="16.5" customHeight="1">
      <c r="A15" s="58"/>
      <c r="B15" s="59"/>
      <c r="C15" s="60"/>
      <c r="D15" s="71" t="s">
        <v>177</v>
      </c>
      <c r="E15" s="72">
        <v>0</v>
      </c>
      <c r="F15" s="65"/>
      <c r="G15" s="71" t="s">
        <v>177</v>
      </c>
      <c r="H15" s="72">
        <v>0</v>
      </c>
      <c r="I15" s="31" t="s">
        <v>3</v>
      </c>
      <c r="J15" s="62"/>
      <c r="K15" s="95"/>
      <c r="L15" s="66"/>
      <c r="M15" s="56">
        <f t="shared" si="12"/>
        <v>0</v>
      </c>
      <c r="N15" s="57">
        <f t="shared" si="13"/>
        <v>0</v>
      </c>
      <c r="O15" s="79">
        <f t="shared" si="27"/>
      </c>
      <c r="P15" s="79">
        <f t="shared" si="28"/>
      </c>
      <c r="T15" s="1">
        <v>0</v>
      </c>
      <c r="X15" s="1">
        <v>0</v>
      </c>
      <c r="Y15" s="1">
        <f t="shared" si="14"/>
        <v>0</v>
      </c>
      <c r="Z15" s="1">
        <f t="shared" si="15"/>
        <v>0</v>
      </c>
      <c r="AA15" s="1">
        <f t="shared" si="16"/>
        <v>0</v>
      </c>
      <c r="AB15" s="1">
        <f t="shared" si="17"/>
        <v>1</v>
      </c>
      <c r="AC15" s="1">
        <f t="shared" si="18"/>
        <v>0</v>
      </c>
      <c r="AD15" s="1">
        <f t="shared" si="19"/>
        <v>0</v>
      </c>
      <c r="AE15" s="1" t="b">
        <f t="shared" si="0"/>
        <v>0</v>
      </c>
      <c r="AF15" s="1">
        <f t="shared" si="20"/>
        <v>0</v>
      </c>
      <c r="AG15" s="1">
        <f t="shared" si="21"/>
        <v>0</v>
      </c>
      <c r="AH15" s="1">
        <f t="shared" si="22"/>
        <v>0</v>
      </c>
      <c r="AJ15" s="1">
        <f t="shared" si="23"/>
        <v>0</v>
      </c>
      <c r="AK15" s="1">
        <f t="shared" si="1"/>
        <v>5</v>
      </c>
      <c r="AN15" s="1">
        <f t="shared" si="2"/>
        <v>0</v>
      </c>
      <c r="AO15" s="1">
        <f t="shared" si="3"/>
        <v>0</v>
      </c>
      <c r="AP15" s="1">
        <f t="shared" si="4"/>
        <v>0</v>
      </c>
      <c r="AQ15" s="1">
        <f t="shared" si="5"/>
        <v>1</v>
      </c>
      <c r="AR15" s="1">
        <f t="shared" si="6"/>
        <v>0</v>
      </c>
      <c r="AS15" s="1">
        <f t="shared" si="7"/>
        <v>0</v>
      </c>
      <c r="AT15" s="1" t="b">
        <f t="shared" si="8"/>
        <v>0</v>
      </c>
      <c r="AU15" s="1">
        <f t="shared" si="9"/>
        <v>0</v>
      </c>
      <c r="AV15" s="1">
        <f t="shared" si="10"/>
        <v>0</v>
      </c>
      <c r="AW15" s="1">
        <f t="shared" si="11"/>
        <v>0</v>
      </c>
      <c r="BA15" s="54">
        <f t="shared" si="24"/>
        <v>0</v>
      </c>
      <c r="BB15" s="1">
        <f t="shared" si="25"/>
        <v>0</v>
      </c>
      <c r="BC15" s="1">
        <f t="shared" si="26"/>
        <v>0</v>
      </c>
    </row>
    <row r="16" spans="1:55" ht="16.5" customHeight="1">
      <c r="A16" s="58"/>
      <c r="B16" s="59"/>
      <c r="C16" s="60"/>
      <c r="D16" s="71" t="s">
        <v>177</v>
      </c>
      <c r="E16" s="72">
        <v>0</v>
      </c>
      <c r="F16" s="65"/>
      <c r="G16" s="71" t="s">
        <v>177</v>
      </c>
      <c r="H16" s="72">
        <v>0</v>
      </c>
      <c r="I16" s="31" t="s">
        <v>4</v>
      </c>
      <c r="J16" s="62"/>
      <c r="K16" s="95"/>
      <c r="L16" s="66"/>
      <c r="M16" s="56">
        <f t="shared" si="12"/>
        <v>0</v>
      </c>
      <c r="N16" s="57">
        <f t="shared" si="13"/>
        <v>0</v>
      </c>
      <c r="O16" s="79">
        <f t="shared" si="27"/>
      </c>
      <c r="P16" s="79">
        <f t="shared" si="28"/>
      </c>
      <c r="T16" s="1">
        <v>0</v>
      </c>
      <c r="X16" s="1">
        <v>0</v>
      </c>
      <c r="Y16" s="1">
        <f t="shared" si="14"/>
        <v>0</v>
      </c>
      <c r="Z16" s="1">
        <f t="shared" si="15"/>
        <v>0</v>
      </c>
      <c r="AA16" s="1">
        <f t="shared" si="16"/>
        <v>0</v>
      </c>
      <c r="AB16" s="1">
        <f t="shared" si="17"/>
        <v>1</v>
      </c>
      <c r="AC16" s="1">
        <f t="shared" si="18"/>
        <v>0</v>
      </c>
      <c r="AD16" s="1">
        <f t="shared" si="19"/>
        <v>0</v>
      </c>
      <c r="AE16" s="1" t="b">
        <f t="shared" si="0"/>
        <v>0</v>
      </c>
      <c r="AF16" s="1">
        <f t="shared" si="20"/>
        <v>0</v>
      </c>
      <c r="AG16" s="1">
        <f t="shared" si="21"/>
        <v>0</v>
      </c>
      <c r="AH16" s="1">
        <f t="shared" si="22"/>
        <v>0</v>
      </c>
      <c r="AJ16" s="1">
        <f t="shared" si="23"/>
        <v>0</v>
      </c>
      <c r="AK16" s="1">
        <f t="shared" si="1"/>
        <v>5</v>
      </c>
      <c r="AN16" s="1">
        <f t="shared" si="2"/>
        <v>0</v>
      </c>
      <c r="AO16" s="1">
        <f t="shared" si="3"/>
        <v>0</v>
      </c>
      <c r="AP16" s="1">
        <f t="shared" si="4"/>
        <v>0</v>
      </c>
      <c r="AQ16" s="1">
        <f t="shared" si="5"/>
        <v>1</v>
      </c>
      <c r="AR16" s="1">
        <f t="shared" si="6"/>
        <v>0</v>
      </c>
      <c r="AS16" s="1">
        <f t="shared" si="7"/>
        <v>0</v>
      </c>
      <c r="AT16" s="1" t="b">
        <f t="shared" si="8"/>
        <v>0</v>
      </c>
      <c r="AU16" s="1">
        <f t="shared" si="9"/>
        <v>0</v>
      </c>
      <c r="AV16" s="1">
        <f t="shared" si="10"/>
        <v>0</v>
      </c>
      <c r="AW16" s="1">
        <f t="shared" si="11"/>
        <v>0</v>
      </c>
      <c r="BA16" s="54">
        <f t="shared" si="24"/>
        <v>0</v>
      </c>
      <c r="BB16" s="1">
        <f t="shared" si="25"/>
        <v>0</v>
      </c>
      <c r="BC16" s="1">
        <f t="shared" si="26"/>
        <v>0</v>
      </c>
    </row>
    <row r="17" spans="1:55" ht="17.25" customHeight="1">
      <c r="A17" s="58"/>
      <c r="B17" s="59"/>
      <c r="C17" s="60"/>
      <c r="D17" s="71" t="s">
        <v>177</v>
      </c>
      <c r="E17" s="72">
        <v>0</v>
      </c>
      <c r="F17" s="65"/>
      <c r="G17" s="71" t="s">
        <v>177</v>
      </c>
      <c r="H17" s="72">
        <v>0</v>
      </c>
      <c r="I17" s="31" t="s">
        <v>5</v>
      </c>
      <c r="J17" s="62"/>
      <c r="K17" s="95"/>
      <c r="L17" s="66"/>
      <c r="M17" s="56">
        <f t="shared" si="12"/>
        <v>0</v>
      </c>
      <c r="N17" s="57">
        <f t="shared" si="13"/>
        <v>0</v>
      </c>
      <c r="O17" s="79">
        <f t="shared" si="27"/>
      </c>
      <c r="P17" s="79">
        <f t="shared" si="28"/>
      </c>
      <c r="T17" s="1">
        <v>0</v>
      </c>
      <c r="X17" s="1">
        <v>0</v>
      </c>
      <c r="Y17" s="1">
        <f t="shared" si="14"/>
        <v>0</v>
      </c>
      <c r="Z17" s="1">
        <f t="shared" si="15"/>
        <v>0</v>
      </c>
      <c r="AA17" s="1">
        <f t="shared" si="16"/>
        <v>0</v>
      </c>
      <c r="AB17" s="1">
        <f t="shared" si="17"/>
        <v>1</v>
      </c>
      <c r="AC17" s="1">
        <f t="shared" si="18"/>
        <v>0</v>
      </c>
      <c r="AD17" s="1">
        <f t="shared" si="19"/>
        <v>0</v>
      </c>
      <c r="AE17" s="1" t="b">
        <f t="shared" si="0"/>
        <v>0</v>
      </c>
      <c r="AF17" s="1">
        <f t="shared" si="20"/>
        <v>0</v>
      </c>
      <c r="AG17" s="1">
        <f t="shared" si="21"/>
        <v>0</v>
      </c>
      <c r="AH17" s="1">
        <f t="shared" si="22"/>
        <v>0</v>
      </c>
      <c r="AJ17" s="1">
        <f t="shared" si="23"/>
        <v>0</v>
      </c>
      <c r="AK17" s="1">
        <f t="shared" si="1"/>
        <v>5</v>
      </c>
      <c r="AN17" s="1">
        <f t="shared" si="2"/>
        <v>0</v>
      </c>
      <c r="AO17" s="1">
        <f t="shared" si="3"/>
        <v>0</v>
      </c>
      <c r="AP17" s="1">
        <f t="shared" si="4"/>
        <v>0</v>
      </c>
      <c r="AQ17" s="1">
        <f t="shared" si="5"/>
        <v>1</v>
      </c>
      <c r="AR17" s="1">
        <f t="shared" si="6"/>
        <v>0</v>
      </c>
      <c r="AS17" s="1">
        <f t="shared" si="7"/>
        <v>0</v>
      </c>
      <c r="AT17" s="1" t="b">
        <f t="shared" si="8"/>
        <v>0</v>
      </c>
      <c r="AU17" s="1">
        <f t="shared" si="9"/>
        <v>0</v>
      </c>
      <c r="AV17" s="1">
        <f t="shared" si="10"/>
        <v>0</v>
      </c>
      <c r="AW17" s="1">
        <f t="shared" si="11"/>
        <v>0</v>
      </c>
      <c r="BA17" s="54">
        <f t="shared" si="24"/>
        <v>0</v>
      </c>
      <c r="BB17" s="1">
        <f t="shared" si="25"/>
        <v>0</v>
      </c>
      <c r="BC17" s="1">
        <f t="shared" si="26"/>
        <v>0</v>
      </c>
    </row>
    <row r="18" spans="1:55" ht="16.5" customHeight="1">
      <c r="A18" s="58"/>
      <c r="B18" s="59"/>
      <c r="C18" s="60"/>
      <c r="D18" s="71" t="s">
        <v>177</v>
      </c>
      <c r="E18" s="72">
        <v>0</v>
      </c>
      <c r="F18" s="65"/>
      <c r="G18" s="71" t="s">
        <v>177</v>
      </c>
      <c r="H18" s="72">
        <v>0</v>
      </c>
      <c r="I18" s="31" t="s">
        <v>6</v>
      </c>
      <c r="J18" s="62"/>
      <c r="K18" s="95"/>
      <c r="L18" s="66"/>
      <c r="M18" s="56">
        <f t="shared" si="12"/>
        <v>0</v>
      </c>
      <c r="N18" s="57">
        <f t="shared" si="13"/>
        <v>0</v>
      </c>
      <c r="O18" s="79">
        <f t="shared" si="27"/>
      </c>
      <c r="P18" s="79">
        <f t="shared" si="28"/>
      </c>
      <c r="T18" s="1">
        <v>0</v>
      </c>
      <c r="X18" s="1">
        <v>0</v>
      </c>
      <c r="Y18" s="1">
        <f t="shared" si="14"/>
        <v>0</v>
      </c>
      <c r="Z18" s="1">
        <f t="shared" si="15"/>
        <v>0</v>
      </c>
      <c r="AA18" s="1">
        <f t="shared" si="16"/>
        <v>0</v>
      </c>
      <c r="AB18" s="1">
        <f t="shared" si="17"/>
        <v>1</v>
      </c>
      <c r="AC18" s="1">
        <f t="shared" si="18"/>
        <v>0</v>
      </c>
      <c r="AD18" s="1">
        <f t="shared" si="19"/>
        <v>0</v>
      </c>
      <c r="AE18" s="1" t="b">
        <f t="shared" si="0"/>
        <v>0</v>
      </c>
      <c r="AF18" s="1">
        <f t="shared" si="20"/>
        <v>0</v>
      </c>
      <c r="AG18" s="1">
        <f t="shared" si="21"/>
        <v>0</v>
      </c>
      <c r="AH18" s="1">
        <f t="shared" si="22"/>
        <v>0</v>
      </c>
      <c r="AJ18" s="1">
        <f t="shared" si="23"/>
        <v>0</v>
      </c>
      <c r="AK18" s="1">
        <f t="shared" si="1"/>
        <v>5</v>
      </c>
      <c r="AN18" s="1">
        <f t="shared" si="2"/>
        <v>0</v>
      </c>
      <c r="AO18" s="1">
        <f t="shared" si="3"/>
        <v>0</v>
      </c>
      <c r="AP18" s="1">
        <f t="shared" si="4"/>
        <v>0</v>
      </c>
      <c r="AQ18" s="1">
        <f t="shared" si="5"/>
        <v>1</v>
      </c>
      <c r="AR18" s="1">
        <f t="shared" si="6"/>
        <v>0</v>
      </c>
      <c r="AS18" s="1">
        <f t="shared" si="7"/>
        <v>0</v>
      </c>
      <c r="AT18" s="1" t="b">
        <f t="shared" si="8"/>
        <v>0</v>
      </c>
      <c r="AU18" s="1">
        <f t="shared" si="9"/>
        <v>0</v>
      </c>
      <c r="AV18" s="1">
        <f t="shared" si="10"/>
        <v>0</v>
      </c>
      <c r="AW18" s="1">
        <f t="shared" si="11"/>
        <v>0</v>
      </c>
      <c r="BA18" s="54">
        <f t="shared" si="24"/>
        <v>0</v>
      </c>
      <c r="BB18" s="1">
        <f t="shared" si="25"/>
        <v>0</v>
      </c>
      <c r="BC18" s="1">
        <f t="shared" si="26"/>
        <v>0</v>
      </c>
    </row>
    <row r="19" spans="1:55" ht="16.5" customHeight="1">
      <c r="A19" s="58"/>
      <c r="B19" s="59"/>
      <c r="C19" s="60"/>
      <c r="D19" s="71" t="s">
        <v>177</v>
      </c>
      <c r="E19" s="72">
        <v>0</v>
      </c>
      <c r="F19" s="65"/>
      <c r="G19" s="71" t="s">
        <v>177</v>
      </c>
      <c r="H19" s="72">
        <v>0</v>
      </c>
      <c r="I19" s="31" t="s">
        <v>7</v>
      </c>
      <c r="J19" s="62"/>
      <c r="K19" s="95"/>
      <c r="L19" s="66"/>
      <c r="M19" s="56">
        <f t="shared" si="12"/>
        <v>0</v>
      </c>
      <c r="N19" s="57">
        <f t="shared" si="13"/>
        <v>0</v>
      </c>
      <c r="O19" s="79">
        <f t="shared" si="27"/>
      </c>
      <c r="P19" s="79">
        <f t="shared" si="28"/>
      </c>
      <c r="T19" s="1">
        <v>0</v>
      </c>
      <c r="X19" s="1">
        <v>0</v>
      </c>
      <c r="Y19" s="1">
        <f t="shared" si="14"/>
        <v>0</v>
      </c>
      <c r="Z19" s="1">
        <f t="shared" si="15"/>
        <v>0</v>
      </c>
      <c r="AA19" s="1">
        <f t="shared" si="16"/>
        <v>0</v>
      </c>
      <c r="AB19" s="1">
        <f t="shared" si="17"/>
        <v>1</v>
      </c>
      <c r="AC19" s="1">
        <f t="shared" si="18"/>
        <v>0</v>
      </c>
      <c r="AD19" s="1">
        <f t="shared" si="19"/>
        <v>0</v>
      </c>
      <c r="AE19" s="1" t="b">
        <f t="shared" si="0"/>
        <v>0</v>
      </c>
      <c r="AF19" s="1">
        <f t="shared" si="20"/>
        <v>0</v>
      </c>
      <c r="AG19" s="1">
        <f t="shared" si="21"/>
        <v>0</v>
      </c>
      <c r="AH19" s="1">
        <f t="shared" si="22"/>
        <v>0</v>
      </c>
      <c r="AJ19" s="1">
        <f t="shared" si="23"/>
        <v>0</v>
      </c>
      <c r="AK19" s="1">
        <f t="shared" si="1"/>
        <v>5</v>
      </c>
      <c r="AN19" s="1">
        <f t="shared" si="2"/>
        <v>0</v>
      </c>
      <c r="AO19" s="1">
        <f t="shared" si="3"/>
        <v>0</v>
      </c>
      <c r="AP19" s="1">
        <f t="shared" si="4"/>
        <v>0</v>
      </c>
      <c r="AQ19" s="1">
        <f t="shared" si="5"/>
        <v>1</v>
      </c>
      <c r="AR19" s="1">
        <f t="shared" si="6"/>
        <v>0</v>
      </c>
      <c r="AS19" s="1">
        <f t="shared" si="7"/>
        <v>0</v>
      </c>
      <c r="AT19" s="1" t="b">
        <f t="shared" si="8"/>
        <v>0</v>
      </c>
      <c r="AU19" s="1">
        <f t="shared" si="9"/>
        <v>0</v>
      </c>
      <c r="AV19" s="1">
        <f t="shared" si="10"/>
        <v>0</v>
      </c>
      <c r="AW19" s="1">
        <f t="shared" si="11"/>
        <v>0</v>
      </c>
      <c r="BA19" s="54">
        <f t="shared" si="24"/>
        <v>0</v>
      </c>
      <c r="BB19" s="1">
        <f t="shared" si="25"/>
        <v>0</v>
      </c>
      <c r="BC19" s="1">
        <f t="shared" si="26"/>
        <v>0</v>
      </c>
    </row>
    <row r="20" spans="1:55" ht="16.5" customHeight="1">
      <c r="A20" s="58"/>
      <c r="B20" s="59"/>
      <c r="C20" s="60"/>
      <c r="D20" s="71" t="s">
        <v>177</v>
      </c>
      <c r="E20" s="72">
        <v>0</v>
      </c>
      <c r="F20" s="65"/>
      <c r="G20" s="71" t="s">
        <v>177</v>
      </c>
      <c r="H20" s="72">
        <v>0</v>
      </c>
      <c r="I20" s="31" t="s">
        <v>8</v>
      </c>
      <c r="J20" s="62"/>
      <c r="K20" s="95"/>
      <c r="L20" s="66"/>
      <c r="M20" s="56">
        <f t="shared" si="12"/>
        <v>0</v>
      </c>
      <c r="N20" s="57">
        <f t="shared" si="13"/>
        <v>0</v>
      </c>
      <c r="O20" s="79">
        <f t="shared" si="27"/>
      </c>
      <c r="P20" s="79">
        <f t="shared" si="28"/>
      </c>
      <c r="T20" s="1">
        <v>0</v>
      </c>
      <c r="X20" s="1">
        <v>0</v>
      </c>
      <c r="Y20" s="1">
        <f t="shared" si="14"/>
        <v>0</v>
      </c>
      <c r="Z20" s="1">
        <f t="shared" si="15"/>
        <v>0</v>
      </c>
      <c r="AA20" s="1">
        <f t="shared" si="16"/>
        <v>0</v>
      </c>
      <c r="AB20" s="1">
        <f t="shared" si="17"/>
        <v>1</v>
      </c>
      <c r="AC20" s="1">
        <f t="shared" si="18"/>
        <v>0</v>
      </c>
      <c r="AD20" s="1">
        <f t="shared" si="19"/>
        <v>0</v>
      </c>
      <c r="AE20" s="1" t="b">
        <f t="shared" si="0"/>
        <v>0</v>
      </c>
      <c r="AF20" s="1">
        <f t="shared" si="20"/>
        <v>0</v>
      </c>
      <c r="AG20" s="1">
        <f t="shared" si="21"/>
        <v>0</v>
      </c>
      <c r="AH20" s="1">
        <f t="shared" si="22"/>
        <v>0</v>
      </c>
      <c r="AJ20" s="1">
        <f t="shared" si="23"/>
        <v>0</v>
      </c>
      <c r="AK20" s="1">
        <f t="shared" si="1"/>
        <v>5</v>
      </c>
      <c r="AN20" s="1">
        <f t="shared" si="2"/>
        <v>0</v>
      </c>
      <c r="AO20" s="1">
        <f t="shared" si="3"/>
        <v>0</v>
      </c>
      <c r="AP20" s="1">
        <f t="shared" si="4"/>
        <v>0</v>
      </c>
      <c r="AQ20" s="1">
        <f t="shared" si="5"/>
        <v>1</v>
      </c>
      <c r="AR20" s="1">
        <f t="shared" si="6"/>
        <v>0</v>
      </c>
      <c r="AS20" s="1">
        <f t="shared" si="7"/>
        <v>0</v>
      </c>
      <c r="AT20" s="1" t="b">
        <f t="shared" si="8"/>
        <v>0</v>
      </c>
      <c r="AU20" s="1">
        <f t="shared" si="9"/>
        <v>0</v>
      </c>
      <c r="AV20" s="1">
        <f t="shared" si="10"/>
        <v>0</v>
      </c>
      <c r="AW20" s="1">
        <f t="shared" si="11"/>
        <v>0</v>
      </c>
      <c r="BA20" s="54">
        <f t="shared" si="24"/>
        <v>0</v>
      </c>
      <c r="BB20" s="1">
        <f t="shared" si="25"/>
        <v>0</v>
      </c>
      <c r="BC20" s="1">
        <f t="shared" si="26"/>
        <v>0</v>
      </c>
    </row>
    <row r="21" spans="1:55" ht="16.5" customHeight="1">
      <c r="A21" s="58"/>
      <c r="B21" s="59"/>
      <c r="C21" s="60"/>
      <c r="D21" s="71" t="s">
        <v>177</v>
      </c>
      <c r="E21" s="72">
        <v>0</v>
      </c>
      <c r="F21" s="65"/>
      <c r="G21" s="71" t="s">
        <v>177</v>
      </c>
      <c r="H21" s="72">
        <v>0</v>
      </c>
      <c r="I21" s="31" t="s">
        <v>9</v>
      </c>
      <c r="J21" s="62"/>
      <c r="K21" s="95"/>
      <c r="L21" s="66"/>
      <c r="M21" s="56">
        <f t="shared" si="12"/>
        <v>0</v>
      </c>
      <c r="N21" s="57">
        <f t="shared" si="13"/>
        <v>0</v>
      </c>
      <c r="O21" s="79">
        <f t="shared" si="27"/>
      </c>
      <c r="P21" s="79">
        <f t="shared" si="28"/>
      </c>
      <c r="T21" s="1">
        <v>0</v>
      </c>
      <c r="X21" s="1">
        <v>0</v>
      </c>
      <c r="Y21" s="1">
        <f t="shared" si="14"/>
        <v>0</v>
      </c>
      <c r="Z21" s="1">
        <f t="shared" si="15"/>
        <v>0</v>
      </c>
      <c r="AA21" s="1">
        <f t="shared" si="16"/>
        <v>0</v>
      </c>
      <c r="AB21" s="1">
        <f t="shared" si="17"/>
        <v>1</v>
      </c>
      <c r="AC21" s="1">
        <f t="shared" si="18"/>
        <v>0</v>
      </c>
      <c r="AD21" s="1">
        <f t="shared" si="19"/>
        <v>0</v>
      </c>
      <c r="AE21" s="1" t="b">
        <f t="shared" si="0"/>
        <v>0</v>
      </c>
      <c r="AF21" s="1">
        <f t="shared" si="20"/>
        <v>0</v>
      </c>
      <c r="AG21" s="1">
        <f t="shared" si="21"/>
        <v>0</v>
      </c>
      <c r="AH21" s="1">
        <f t="shared" si="22"/>
        <v>0</v>
      </c>
      <c r="AJ21" s="1">
        <f t="shared" si="23"/>
        <v>0</v>
      </c>
      <c r="AK21" s="1">
        <f t="shared" si="1"/>
        <v>5</v>
      </c>
      <c r="AN21" s="1">
        <f t="shared" si="2"/>
        <v>0</v>
      </c>
      <c r="AO21" s="1">
        <f t="shared" si="3"/>
        <v>0</v>
      </c>
      <c r="AP21" s="1">
        <f t="shared" si="4"/>
        <v>0</v>
      </c>
      <c r="AQ21" s="1">
        <f t="shared" si="5"/>
        <v>1</v>
      </c>
      <c r="AR21" s="1">
        <f t="shared" si="6"/>
        <v>0</v>
      </c>
      <c r="AS21" s="1">
        <f t="shared" si="7"/>
        <v>0</v>
      </c>
      <c r="AT21" s="1" t="b">
        <f t="shared" si="8"/>
        <v>0</v>
      </c>
      <c r="AU21" s="1">
        <f t="shared" si="9"/>
        <v>0</v>
      </c>
      <c r="AV21" s="1">
        <f t="shared" si="10"/>
        <v>0</v>
      </c>
      <c r="AW21" s="1">
        <f t="shared" si="11"/>
        <v>0</v>
      </c>
      <c r="BA21" s="54">
        <f t="shared" si="24"/>
        <v>0</v>
      </c>
      <c r="BB21" s="1">
        <f t="shared" si="25"/>
        <v>0</v>
      </c>
      <c r="BC21" s="1">
        <f t="shared" si="26"/>
        <v>0</v>
      </c>
    </row>
    <row r="22" spans="1:55" ht="17.25" customHeight="1">
      <c r="A22" s="58"/>
      <c r="B22" s="59"/>
      <c r="C22" s="60"/>
      <c r="D22" s="71" t="s">
        <v>177</v>
      </c>
      <c r="E22" s="72">
        <v>0</v>
      </c>
      <c r="F22" s="65"/>
      <c r="G22" s="71" t="s">
        <v>177</v>
      </c>
      <c r="H22" s="72">
        <v>0</v>
      </c>
      <c r="I22" s="31" t="s">
        <v>10</v>
      </c>
      <c r="J22" s="62"/>
      <c r="K22" s="95"/>
      <c r="L22" s="66"/>
      <c r="M22" s="56">
        <f t="shared" si="12"/>
        <v>0</v>
      </c>
      <c r="N22" s="57">
        <f t="shared" si="13"/>
        <v>0</v>
      </c>
      <c r="O22" s="79">
        <f t="shared" si="27"/>
      </c>
      <c r="P22" s="79">
        <f t="shared" si="28"/>
      </c>
      <c r="T22" s="1">
        <v>0</v>
      </c>
      <c r="X22" s="1">
        <v>0</v>
      </c>
      <c r="Y22" s="1">
        <f t="shared" si="14"/>
        <v>0</v>
      </c>
      <c r="Z22" s="1">
        <f t="shared" si="15"/>
        <v>0</v>
      </c>
      <c r="AA22" s="1">
        <f t="shared" si="16"/>
        <v>0</v>
      </c>
      <c r="AB22" s="1">
        <f t="shared" si="17"/>
        <v>1</v>
      </c>
      <c r="AC22" s="1">
        <f t="shared" si="18"/>
        <v>0</v>
      </c>
      <c r="AD22" s="1">
        <f t="shared" si="19"/>
        <v>0</v>
      </c>
      <c r="AE22" s="1" t="b">
        <f t="shared" si="0"/>
        <v>0</v>
      </c>
      <c r="AF22" s="1">
        <f t="shared" si="20"/>
        <v>0</v>
      </c>
      <c r="AG22" s="1">
        <f t="shared" si="21"/>
        <v>0</v>
      </c>
      <c r="AH22" s="1">
        <f t="shared" si="22"/>
        <v>0</v>
      </c>
      <c r="AJ22" s="1">
        <f t="shared" si="23"/>
        <v>0</v>
      </c>
      <c r="AK22" s="1">
        <f t="shared" si="1"/>
        <v>5</v>
      </c>
      <c r="AN22" s="1">
        <f t="shared" si="2"/>
        <v>0</v>
      </c>
      <c r="AO22" s="1">
        <f t="shared" si="3"/>
        <v>0</v>
      </c>
      <c r="AP22" s="1">
        <f t="shared" si="4"/>
        <v>0</v>
      </c>
      <c r="AQ22" s="1">
        <f t="shared" si="5"/>
        <v>1</v>
      </c>
      <c r="AR22" s="1">
        <f t="shared" si="6"/>
        <v>0</v>
      </c>
      <c r="AS22" s="1">
        <f t="shared" si="7"/>
        <v>0</v>
      </c>
      <c r="AT22" s="1" t="b">
        <f t="shared" si="8"/>
        <v>0</v>
      </c>
      <c r="AU22" s="1">
        <f t="shared" si="9"/>
        <v>0</v>
      </c>
      <c r="AV22" s="1">
        <f t="shared" si="10"/>
        <v>0</v>
      </c>
      <c r="AW22" s="1">
        <f t="shared" si="11"/>
        <v>0</v>
      </c>
      <c r="BA22" s="54">
        <f t="shared" si="24"/>
        <v>0</v>
      </c>
      <c r="BB22" s="1">
        <f t="shared" si="25"/>
        <v>0</v>
      </c>
      <c r="BC22" s="1">
        <f t="shared" si="26"/>
        <v>0</v>
      </c>
    </row>
    <row r="23" spans="1:55" ht="17.25" customHeight="1">
      <c r="A23" s="58"/>
      <c r="B23" s="59"/>
      <c r="C23" s="60"/>
      <c r="D23" s="71" t="s">
        <v>177</v>
      </c>
      <c r="E23" s="72">
        <v>0</v>
      </c>
      <c r="F23" s="65"/>
      <c r="G23" s="71" t="s">
        <v>177</v>
      </c>
      <c r="H23" s="72">
        <v>0</v>
      </c>
      <c r="I23" s="31" t="s">
        <v>11</v>
      </c>
      <c r="J23" s="62"/>
      <c r="K23" s="95"/>
      <c r="L23" s="66"/>
      <c r="M23" s="56">
        <f t="shared" si="12"/>
        <v>0</v>
      </c>
      <c r="N23" s="57">
        <f t="shared" si="13"/>
        <v>0</v>
      </c>
      <c r="O23" s="79">
        <f t="shared" si="27"/>
      </c>
      <c r="P23" s="79">
        <f t="shared" si="28"/>
      </c>
      <c r="T23" s="1">
        <v>0</v>
      </c>
      <c r="X23" s="1">
        <v>0</v>
      </c>
      <c r="Y23" s="1">
        <f t="shared" si="14"/>
        <v>0</v>
      </c>
      <c r="Z23" s="1">
        <f t="shared" si="15"/>
        <v>0</v>
      </c>
      <c r="AA23" s="1">
        <f t="shared" si="16"/>
        <v>0</v>
      </c>
      <c r="AB23" s="1">
        <f t="shared" si="17"/>
        <v>1</v>
      </c>
      <c r="AC23" s="1">
        <f t="shared" si="18"/>
        <v>0</v>
      </c>
      <c r="AD23" s="1">
        <f t="shared" si="19"/>
        <v>0</v>
      </c>
      <c r="AE23" s="1" t="b">
        <f t="shared" si="0"/>
        <v>0</v>
      </c>
      <c r="AF23" s="1">
        <f t="shared" si="20"/>
        <v>0</v>
      </c>
      <c r="AG23" s="1">
        <f t="shared" si="21"/>
        <v>0</v>
      </c>
      <c r="AH23" s="1">
        <f t="shared" si="22"/>
        <v>0</v>
      </c>
      <c r="AJ23" s="1">
        <f t="shared" si="23"/>
        <v>0</v>
      </c>
      <c r="AK23" s="1">
        <f t="shared" si="1"/>
        <v>5</v>
      </c>
      <c r="AN23" s="1">
        <f t="shared" si="2"/>
        <v>0</v>
      </c>
      <c r="AO23" s="1">
        <f t="shared" si="3"/>
        <v>0</v>
      </c>
      <c r="AP23" s="1">
        <f t="shared" si="4"/>
        <v>0</v>
      </c>
      <c r="AQ23" s="1">
        <f t="shared" si="5"/>
        <v>1</v>
      </c>
      <c r="AR23" s="1">
        <f t="shared" si="6"/>
        <v>0</v>
      </c>
      <c r="AS23" s="1">
        <f t="shared" si="7"/>
        <v>0</v>
      </c>
      <c r="AT23" s="1" t="b">
        <f t="shared" si="8"/>
        <v>0</v>
      </c>
      <c r="AU23" s="1">
        <f t="shared" si="9"/>
        <v>0</v>
      </c>
      <c r="AV23" s="1">
        <f t="shared" si="10"/>
        <v>0</v>
      </c>
      <c r="AW23" s="1">
        <f t="shared" si="11"/>
        <v>0</v>
      </c>
      <c r="BA23" s="54">
        <f t="shared" si="24"/>
        <v>0</v>
      </c>
      <c r="BB23" s="1">
        <f t="shared" si="25"/>
        <v>0</v>
      </c>
      <c r="BC23" s="1">
        <f t="shared" si="26"/>
        <v>0</v>
      </c>
    </row>
    <row r="24" spans="1:55" ht="17.25" customHeight="1">
      <c r="A24" s="58"/>
      <c r="B24" s="59"/>
      <c r="C24" s="60"/>
      <c r="D24" s="71" t="s">
        <v>177</v>
      </c>
      <c r="E24" s="72">
        <v>0</v>
      </c>
      <c r="F24" s="65"/>
      <c r="G24" s="71" t="s">
        <v>177</v>
      </c>
      <c r="H24" s="72">
        <v>0</v>
      </c>
      <c r="I24" s="31" t="s">
        <v>12</v>
      </c>
      <c r="J24" s="62"/>
      <c r="K24" s="95"/>
      <c r="L24" s="66"/>
      <c r="M24" s="56">
        <f t="shared" si="12"/>
        <v>0</v>
      </c>
      <c r="N24" s="57">
        <f t="shared" si="13"/>
        <v>0</v>
      </c>
      <c r="O24" s="79">
        <f t="shared" si="27"/>
      </c>
      <c r="P24" s="79">
        <f t="shared" si="28"/>
      </c>
      <c r="T24" s="1">
        <v>0</v>
      </c>
      <c r="X24" s="1">
        <v>0</v>
      </c>
      <c r="Y24" s="1">
        <f t="shared" si="14"/>
        <v>0</v>
      </c>
      <c r="Z24" s="1">
        <f t="shared" si="15"/>
        <v>0</v>
      </c>
      <c r="AA24" s="1">
        <f t="shared" si="16"/>
        <v>0</v>
      </c>
      <c r="AB24" s="1">
        <f t="shared" si="17"/>
        <v>1</v>
      </c>
      <c r="AC24" s="1">
        <f t="shared" si="18"/>
        <v>0</v>
      </c>
      <c r="AD24" s="1">
        <f t="shared" si="19"/>
        <v>0</v>
      </c>
      <c r="AE24" s="1" t="b">
        <f t="shared" si="0"/>
        <v>0</v>
      </c>
      <c r="AF24" s="1">
        <f t="shared" si="20"/>
        <v>0</v>
      </c>
      <c r="AG24" s="1">
        <f t="shared" si="21"/>
        <v>0</v>
      </c>
      <c r="AH24" s="1">
        <f t="shared" si="22"/>
        <v>0</v>
      </c>
      <c r="AJ24" s="1">
        <f t="shared" si="23"/>
        <v>0</v>
      </c>
      <c r="AK24" s="1">
        <f t="shared" si="1"/>
        <v>5</v>
      </c>
      <c r="AN24" s="1">
        <f t="shared" si="2"/>
        <v>0</v>
      </c>
      <c r="AO24" s="1">
        <f t="shared" si="3"/>
        <v>0</v>
      </c>
      <c r="AP24" s="1">
        <f t="shared" si="4"/>
        <v>0</v>
      </c>
      <c r="AQ24" s="1">
        <f t="shared" si="5"/>
        <v>1</v>
      </c>
      <c r="AR24" s="1">
        <f t="shared" si="6"/>
        <v>0</v>
      </c>
      <c r="AS24" s="1">
        <f t="shared" si="7"/>
        <v>0</v>
      </c>
      <c r="AT24" s="1" t="b">
        <f t="shared" si="8"/>
        <v>0</v>
      </c>
      <c r="AU24" s="1">
        <f t="shared" si="9"/>
        <v>0</v>
      </c>
      <c r="AV24" s="1">
        <f t="shared" si="10"/>
        <v>0</v>
      </c>
      <c r="AW24" s="1">
        <f t="shared" si="11"/>
        <v>0</v>
      </c>
      <c r="BA24" s="54">
        <f t="shared" si="24"/>
        <v>0</v>
      </c>
      <c r="BB24" s="1">
        <f t="shared" si="25"/>
        <v>0</v>
      </c>
      <c r="BC24" s="1">
        <f t="shared" si="26"/>
        <v>0</v>
      </c>
    </row>
    <row r="25" spans="1:55" ht="17.25" customHeight="1">
      <c r="A25" s="58"/>
      <c r="B25" s="59"/>
      <c r="C25" s="60"/>
      <c r="D25" s="71" t="s">
        <v>177</v>
      </c>
      <c r="E25" s="72">
        <v>0</v>
      </c>
      <c r="F25" s="62"/>
      <c r="G25" s="71" t="s">
        <v>177</v>
      </c>
      <c r="H25" s="72">
        <v>0</v>
      </c>
      <c r="I25" s="31" t="s">
        <v>13</v>
      </c>
      <c r="J25" s="62"/>
      <c r="K25" s="95"/>
      <c r="L25" s="67"/>
      <c r="M25" s="56">
        <f t="shared" si="12"/>
        <v>0</v>
      </c>
      <c r="N25" s="57">
        <f t="shared" si="13"/>
        <v>0</v>
      </c>
      <c r="O25" s="79">
        <f t="shared" si="27"/>
      </c>
      <c r="P25" s="79">
        <f t="shared" si="28"/>
      </c>
      <c r="T25" s="1">
        <v>0</v>
      </c>
      <c r="X25" s="1">
        <v>0</v>
      </c>
      <c r="Y25" s="1">
        <f t="shared" si="14"/>
        <v>0</v>
      </c>
      <c r="Z25" s="1">
        <f t="shared" si="15"/>
        <v>0</v>
      </c>
      <c r="AA25" s="1">
        <f t="shared" si="16"/>
        <v>0</v>
      </c>
      <c r="AB25" s="1">
        <f t="shared" si="17"/>
        <v>1</v>
      </c>
      <c r="AC25" s="1">
        <f t="shared" si="18"/>
        <v>0</v>
      </c>
      <c r="AD25" s="1">
        <f t="shared" si="19"/>
        <v>0</v>
      </c>
      <c r="AE25" s="1" t="b">
        <f t="shared" si="0"/>
        <v>0</v>
      </c>
      <c r="AF25" s="1">
        <f t="shared" si="20"/>
        <v>0</v>
      </c>
      <c r="AG25" s="1">
        <f t="shared" si="21"/>
        <v>0</v>
      </c>
      <c r="AH25" s="1">
        <f t="shared" si="22"/>
        <v>0</v>
      </c>
      <c r="AJ25" s="1">
        <f t="shared" si="23"/>
        <v>0</v>
      </c>
      <c r="AK25" s="1">
        <f t="shared" si="1"/>
        <v>5</v>
      </c>
      <c r="AN25" s="1">
        <f t="shared" si="2"/>
        <v>0</v>
      </c>
      <c r="AO25" s="1">
        <f t="shared" si="3"/>
        <v>0</v>
      </c>
      <c r="AP25" s="1">
        <f t="shared" si="4"/>
        <v>0</v>
      </c>
      <c r="AQ25" s="1">
        <f t="shared" si="5"/>
        <v>1</v>
      </c>
      <c r="AR25" s="1">
        <f t="shared" si="6"/>
        <v>0</v>
      </c>
      <c r="AS25" s="1">
        <f t="shared" si="7"/>
        <v>0</v>
      </c>
      <c r="AT25" s="1" t="b">
        <f t="shared" si="8"/>
        <v>0</v>
      </c>
      <c r="AU25" s="1">
        <f t="shared" si="9"/>
        <v>0</v>
      </c>
      <c r="AV25" s="1">
        <f t="shared" si="10"/>
        <v>0</v>
      </c>
      <c r="AW25" s="1">
        <f t="shared" si="11"/>
        <v>0</v>
      </c>
      <c r="BA25" s="54">
        <f t="shared" si="24"/>
        <v>0</v>
      </c>
      <c r="BB25" s="1">
        <f t="shared" si="25"/>
        <v>0</v>
      </c>
      <c r="BC25" s="1">
        <f t="shared" si="26"/>
        <v>0</v>
      </c>
    </row>
    <row r="26" spans="1:55" ht="17.25" customHeight="1">
      <c r="A26" s="61"/>
      <c r="B26" s="62"/>
      <c r="C26" s="63"/>
      <c r="D26" s="71" t="s">
        <v>177</v>
      </c>
      <c r="E26" s="72">
        <v>0</v>
      </c>
      <c r="F26" s="62"/>
      <c r="G26" s="71" t="s">
        <v>177</v>
      </c>
      <c r="H26" s="72">
        <v>0</v>
      </c>
      <c r="I26" s="32" t="s">
        <v>14</v>
      </c>
      <c r="J26" s="62"/>
      <c r="K26" s="95"/>
      <c r="L26" s="66"/>
      <c r="M26" s="56">
        <f t="shared" si="12"/>
        <v>0</v>
      </c>
      <c r="N26" s="57">
        <f t="shared" si="13"/>
        <v>0</v>
      </c>
      <c r="O26" s="79">
        <f t="shared" si="27"/>
      </c>
      <c r="P26" s="79">
        <f t="shared" si="28"/>
      </c>
      <c r="T26" s="1">
        <v>0</v>
      </c>
      <c r="X26" s="1">
        <v>0</v>
      </c>
      <c r="Y26" s="1">
        <f t="shared" si="14"/>
        <v>0</v>
      </c>
      <c r="Z26" s="1">
        <f t="shared" si="15"/>
        <v>0</v>
      </c>
      <c r="AA26" s="1">
        <f t="shared" si="16"/>
        <v>0</v>
      </c>
      <c r="AB26" s="1">
        <f t="shared" si="17"/>
        <v>1</v>
      </c>
      <c r="AC26" s="1">
        <f t="shared" si="18"/>
        <v>0</v>
      </c>
      <c r="AD26" s="1">
        <f t="shared" si="19"/>
        <v>0</v>
      </c>
      <c r="AE26" s="1" t="b">
        <f t="shared" si="0"/>
        <v>0</v>
      </c>
      <c r="AF26" s="1">
        <f t="shared" si="20"/>
        <v>0</v>
      </c>
      <c r="AG26" s="1">
        <f t="shared" si="21"/>
        <v>0</v>
      </c>
      <c r="AH26" s="1">
        <f t="shared" si="22"/>
        <v>0</v>
      </c>
      <c r="AJ26" s="1">
        <f t="shared" si="23"/>
        <v>0</v>
      </c>
      <c r="AK26" s="1">
        <f t="shared" si="1"/>
        <v>5</v>
      </c>
      <c r="AN26" s="1">
        <f t="shared" si="2"/>
        <v>0</v>
      </c>
      <c r="AO26" s="1">
        <f t="shared" si="3"/>
        <v>0</v>
      </c>
      <c r="AP26" s="1">
        <f t="shared" si="4"/>
        <v>0</v>
      </c>
      <c r="AQ26" s="1">
        <f t="shared" si="5"/>
        <v>1</v>
      </c>
      <c r="AR26" s="1">
        <f t="shared" si="6"/>
        <v>0</v>
      </c>
      <c r="AS26" s="1">
        <f t="shared" si="7"/>
        <v>0</v>
      </c>
      <c r="AT26" s="1" t="b">
        <f t="shared" si="8"/>
        <v>0</v>
      </c>
      <c r="AU26" s="1">
        <f t="shared" si="9"/>
        <v>0</v>
      </c>
      <c r="AV26" s="1">
        <f t="shared" si="10"/>
        <v>0</v>
      </c>
      <c r="AW26" s="1">
        <f t="shared" si="11"/>
        <v>0</v>
      </c>
      <c r="BA26" s="54">
        <f t="shared" si="24"/>
        <v>0</v>
      </c>
      <c r="BB26" s="1">
        <f t="shared" si="25"/>
        <v>0</v>
      </c>
      <c r="BC26" s="1">
        <f t="shared" si="26"/>
        <v>0</v>
      </c>
    </row>
    <row r="27" spans="1:55" ht="17.25" customHeight="1">
      <c r="A27" s="61"/>
      <c r="B27" s="62"/>
      <c r="C27" s="63"/>
      <c r="D27" s="71" t="s">
        <v>177</v>
      </c>
      <c r="E27" s="72">
        <v>0</v>
      </c>
      <c r="F27" s="62"/>
      <c r="G27" s="71" t="s">
        <v>177</v>
      </c>
      <c r="H27" s="72">
        <v>0</v>
      </c>
      <c r="I27" s="32" t="s">
        <v>15</v>
      </c>
      <c r="J27" s="62"/>
      <c r="K27" s="95"/>
      <c r="L27" s="66"/>
      <c r="M27" s="56">
        <f t="shared" si="12"/>
        <v>0</v>
      </c>
      <c r="N27" s="57">
        <f t="shared" si="13"/>
        <v>0</v>
      </c>
      <c r="O27" s="79">
        <f>IF(K27&lt;&gt;0,AH27,"")</f>
      </c>
      <c r="P27" s="79">
        <f>IF(K27&lt;&gt;0,AW27,"")</f>
      </c>
      <c r="T27" s="1">
        <v>0</v>
      </c>
      <c r="X27" s="1">
        <v>0</v>
      </c>
      <c r="Y27" s="1">
        <f t="shared" si="14"/>
        <v>0</v>
      </c>
      <c r="Z27" s="1">
        <f>X27/$Z$4</f>
        <v>0</v>
      </c>
      <c r="AA27" s="1">
        <f>(T27-$T$8)*2/$Z$4</f>
        <v>0</v>
      </c>
      <c r="AB27" s="1">
        <f>SIN(Y27)*SIN(Z27)+COS(Y27)*COS(Z27)*COS(AA27)</f>
        <v>1</v>
      </c>
      <c r="AC27" s="1">
        <f t="shared" si="18"/>
        <v>0</v>
      </c>
      <c r="AD27" s="1">
        <f t="shared" si="19"/>
        <v>0</v>
      </c>
      <c r="AE27" s="1" t="b">
        <f>IF(Y27&lt;&gt;Z27,90*(1+ABS(Y27-Z27)/(Y27-Z27)))</f>
        <v>0</v>
      </c>
      <c r="AF27" s="1">
        <f>IF(AA27&lt;&gt;0,90+$Z$4*ATAN((SIN(Y27)*AB27-SIN(Z27))/(SIN(AA27)*COS(Y27)^2)),AE27*1)</f>
        <v>0</v>
      </c>
      <c r="AG27" s="1">
        <f>IF(SIN(AA27)&lt;0,AF27+180,AF27*1)</f>
        <v>0</v>
      </c>
      <c r="AH27" s="1">
        <f t="shared" si="22"/>
        <v>0</v>
      </c>
      <c r="AJ27" s="1">
        <f>6365.11*AD27</f>
        <v>0</v>
      </c>
      <c r="AK27" s="1">
        <f t="shared" si="1"/>
        <v>5</v>
      </c>
      <c r="AN27" s="1">
        <f>X27/$Z$4</f>
        <v>0</v>
      </c>
      <c r="AO27" s="1">
        <f t="shared" si="3"/>
        <v>0</v>
      </c>
      <c r="AP27" s="1">
        <f>($T$8-T27)*2/$Z$4</f>
        <v>0</v>
      </c>
      <c r="AQ27" s="1">
        <f>SIN(AN27)*SIN(AO27)+COS(AN27)*COS(AO27)*COS(AP27)</f>
        <v>1</v>
      </c>
      <c r="AR27" s="1">
        <f t="shared" si="6"/>
        <v>0</v>
      </c>
      <c r="AS27" s="1">
        <f>IF(AC27&lt;0,180/$Z$4+AC27,AC27)</f>
        <v>0</v>
      </c>
      <c r="AT27" s="1" t="b">
        <f>IF(AN27&lt;&gt;AO27,90*(1+ABS(AN27-AO27)/(AN27-AO27)))</f>
        <v>0</v>
      </c>
      <c r="AU27" s="1">
        <f>IF(AP27&lt;&gt;0,90+$Z$4*ATAN((SIN(AN27)*AQ27-SIN(AO27))/(SIN(AP27)*COS(AN27)^2)),AT27*1)</f>
        <v>0</v>
      </c>
      <c r="AV27" s="1">
        <f>IF(SIN(AP27)&lt;0,AU27+180,AU27*1)</f>
        <v>0</v>
      </c>
      <c r="AW27" s="1">
        <f t="shared" si="11"/>
        <v>0</v>
      </c>
      <c r="BA27" s="54">
        <f>M27</f>
        <v>0</v>
      </c>
      <c r="BB27" s="1">
        <f>C27</f>
        <v>0</v>
      </c>
      <c r="BC27" s="1">
        <f>K27</f>
        <v>0</v>
      </c>
    </row>
    <row r="28" spans="1:55" ht="17.25" customHeight="1">
      <c r="A28" s="61"/>
      <c r="B28" s="62"/>
      <c r="C28" s="63"/>
      <c r="D28" s="71" t="s">
        <v>177</v>
      </c>
      <c r="E28" s="72">
        <v>0</v>
      </c>
      <c r="F28" s="62"/>
      <c r="G28" s="71" t="s">
        <v>177</v>
      </c>
      <c r="H28" s="72">
        <v>0</v>
      </c>
      <c r="I28" s="32" t="s">
        <v>16</v>
      </c>
      <c r="J28" s="62"/>
      <c r="K28" s="95"/>
      <c r="L28" s="66"/>
      <c r="M28" s="56">
        <f t="shared" si="12"/>
        <v>0</v>
      </c>
      <c r="N28" s="57">
        <f t="shared" si="13"/>
        <v>0</v>
      </c>
      <c r="O28" s="79">
        <f>IF(K28&lt;&gt;0,AH28,"")</f>
      </c>
      <c r="P28" s="79">
        <f>IF(K28&lt;&gt;0,AW28,"")</f>
      </c>
      <c r="T28" s="1">
        <v>0</v>
      </c>
      <c r="X28" s="1">
        <v>0</v>
      </c>
      <c r="Y28" s="1">
        <f t="shared" si="14"/>
        <v>0</v>
      </c>
      <c r="Z28" s="1">
        <f>X28/$Z$4</f>
        <v>0</v>
      </c>
      <c r="AA28" s="1">
        <f>(T28-$T$8)*2/$Z$4</f>
        <v>0</v>
      </c>
      <c r="AB28" s="1">
        <f>SIN(Y28)*SIN(Z28)+COS(Y28)*COS(Z28)*COS(AA28)</f>
        <v>1</v>
      </c>
      <c r="AC28" s="1">
        <f t="shared" si="18"/>
        <v>0</v>
      </c>
      <c r="AD28" s="1">
        <f t="shared" si="19"/>
        <v>0</v>
      </c>
      <c r="AE28" s="1" t="b">
        <f>IF(Y28&lt;&gt;Z28,90*(1+ABS(Y28-Z28)/(Y28-Z28)))</f>
        <v>0</v>
      </c>
      <c r="AF28" s="1">
        <f>IF(AA28&lt;&gt;0,90+$Z$4*ATAN((SIN(Y28)*AB28-SIN(Z28))/(SIN(AA28)*COS(Y28)^2)),AE28*1)</f>
        <v>0</v>
      </c>
      <c r="AG28" s="1">
        <f>IF(SIN(AA28)&lt;0,AF28+180,AF28*1)</f>
        <v>0</v>
      </c>
      <c r="AH28" s="1">
        <f t="shared" si="22"/>
        <v>0</v>
      </c>
      <c r="AJ28" s="1">
        <f>6365.11*AD28</f>
        <v>0</v>
      </c>
      <c r="AK28" s="1">
        <f t="shared" si="1"/>
        <v>5</v>
      </c>
      <c r="AN28" s="1">
        <f>X28/$Z$4</f>
        <v>0</v>
      </c>
      <c r="AO28" s="1">
        <f t="shared" si="3"/>
        <v>0</v>
      </c>
      <c r="AP28" s="1">
        <f>($T$8-T28)*2/$Z$4</f>
        <v>0</v>
      </c>
      <c r="AQ28" s="1">
        <f>SIN(AN28)*SIN(AO28)+COS(AN28)*COS(AO28)*COS(AP28)</f>
        <v>1</v>
      </c>
      <c r="AR28" s="1">
        <f t="shared" si="6"/>
        <v>0</v>
      </c>
      <c r="AS28" s="1">
        <f>IF(AC28&lt;0,180/$Z$4+AC28,AC28)</f>
        <v>0</v>
      </c>
      <c r="AT28" s="1" t="b">
        <f>IF(AN28&lt;&gt;AO28,90*(1+ABS(AN28-AO28)/(AN28-AO28)))</f>
        <v>0</v>
      </c>
      <c r="AU28" s="1">
        <f>IF(AP28&lt;&gt;0,90+$Z$4*ATAN((SIN(AN28)*AQ28-SIN(AO28))/(SIN(AP28)*COS(AN28)^2)),AT28*1)</f>
        <v>0</v>
      </c>
      <c r="AV28" s="1">
        <f>IF(SIN(AP28)&lt;0,AU28+180,AU28*1)</f>
        <v>0</v>
      </c>
      <c r="AW28" s="1">
        <f t="shared" si="11"/>
        <v>0</v>
      </c>
      <c r="BA28" s="54">
        <f>M28</f>
        <v>0</v>
      </c>
      <c r="BB28" s="1">
        <f>C28</f>
        <v>0</v>
      </c>
      <c r="BC28" s="1">
        <f>K28</f>
        <v>0</v>
      </c>
    </row>
    <row r="29" spans="1:55" s="29" customFormat="1" ht="16.5" customHeight="1">
      <c r="A29" s="64"/>
      <c r="B29" s="62"/>
      <c r="C29" s="63"/>
      <c r="D29" s="71" t="s">
        <v>177</v>
      </c>
      <c r="E29" s="72">
        <v>0</v>
      </c>
      <c r="F29" s="62"/>
      <c r="G29" s="71" t="s">
        <v>177</v>
      </c>
      <c r="H29" s="72">
        <v>0</v>
      </c>
      <c r="I29" s="32" t="s">
        <v>17</v>
      </c>
      <c r="J29" s="62"/>
      <c r="K29" s="95"/>
      <c r="L29" s="66"/>
      <c r="M29" s="56">
        <f t="shared" si="12"/>
        <v>0</v>
      </c>
      <c r="N29" s="57">
        <f t="shared" si="13"/>
        <v>0</v>
      </c>
      <c r="O29" s="79">
        <f t="shared" si="27"/>
      </c>
      <c r="P29" s="79">
        <f t="shared" si="28"/>
      </c>
      <c r="Q29" s="1"/>
      <c r="R29" s="1"/>
      <c r="S29" s="1"/>
      <c r="T29" s="1">
        <v>0</v>
      </c>
      <c r="U29" s="1"/>
      <c r="V29" s="1"/>
      <c r="W29" s="1"/>
      <c r="X29" s="1">
        <v>0</v>
      </c>
      <c r="Y29" s="1">
        <f t="shared" si="14"/>
        <v>0</v>
      </c>
      <c r="Z29" s="1">
        <f t="shared" si="15"/>
        <v>0</v>
      </c>
      <c r="AA29" s="1">
        <f t="shared" si="16"/>
        <v>0</v>
      </c>
      <c r="AB29" s="1">
        <f t="shared" si="17"/>
        <v>1</v>
      </c>
      <c r="AC29" s="1">
        <f t="shared" si="18"/>
        <v>0</v>
      </c>
      <c r="AD29" s="1">
        <f t="shared" si="19"/>
        <v>0</v>
      </c>
      <c r="AE29" s="1" t="b">
        <f t="shared" si="0"/>
        <v>0</v>
      </c>
      <c r="AF29" s="1">
        <f t="shared" si="20"/>
        <v>0</v>
      </c>
      <c r="AG29" s="1">
        <f t="shared" si="21"/>
        <v>0</v>
      </c>
      <c r="AH29" s="1">
        <f t="shared" si="22"/>
        <v>0</v>
      </c>
      <c r="AJ29" s="1">
        <f t="shared" si="23"/>
        <v>0</v>
      </c>
      <c r="AK29" s="1">
        <f t="shared" si="1"/>
        <v>5</v>
      </c>
      <c r="AN29" s="1">
        <f t="shared" si="2"/>
        <v>0</v>
      </c>
      <c r="AO29" s="1">
        <f t="shared" si="3"/>
        <v>0</v>
      </c>
      <c r="AP29" s="1">
        <f t="shared" si="4"/>
        <v>0</v>
      </c>
      <c r="AQ29" s="1">
        <f t="shared" si="5"/>
        <v>1</v>
      </c>
      <c r="AR29" s="1">
        <f t="shared" si="6"/>
        <v>0</v>
      </c>
      <c r="AS29" s="1">
        <f t="shared" si="7"/>
        <v>0</v>
      </c>
      <c r="AT29" s="1" t="b">
        <f t="shared" si="8"/>
        <v>0</v>
      </c>
      <c r="AU29" s="1">
        <f t="shared" si="9"/>
        <v>0</v>
      </c>
      <c r="AV29" s="1">
        <f t="shared" si="10"/>
        <v>0</v>
      </c>
      <c r="AW29" s="1">
        <f t="shared" si="11"/>
        <v>0</v>
      </c>
      <c r="BA29" s="54">
        <f t="shared" si="24"/>
        <v>0</v>
      </c>
      <c r="BB29" s="1">
        <f t="shared" si="25"/>
        <v>0</v>
      </c>
      <c r="BC29" s="1">
        <f t="shared" si="26"/>
        <v>0</v>
      </c>
    </row>
    <row r="30" spans="1:55" ht="17.25" customHeight="1">
      <c r="A30" s="61"/>
      <c r="B30" s="62"/>
      <c r="C30" s="63"/>
      <c r="D30" s="71" t="s">
        <v>177</v>
      </c>
      <c r="E30" s="72">
        <v>0</v>
      </c>
      <c r="F30" s="62"/>
      <c r="G30" s="71" t="s">
        <v>177</v>
      </c>
      <c r="H30" s="72">
        <v>0</v>
      </c>
      <c r="I30" s="32" t="s">
        <v>18</v>
      </c>
      <c r="J30" s="62"/>
      <c r="K30" s="95"/>
      <c r="L30" s="66"/>
      <c r="M30" s="56">
        <f t="shared" si="12"/>
        <v>0</v>
      </c>
      <c r="N30" s="57">
        <f t="shared" si="13"/>
        <v>0</v>
      </c>
      <c r="O30" s="79">
        <f>IF(K30&lt;&gt;0,AH30,"")</f>
      </c>
      <c r="P30" s="79">
        <f>IF(K30&lt;&gt;0,AW30,"")</f>
      </c>
      <c r="T30" s="1">
        <v>0</v>
      </c>
      <c r="X30" s="1">
        <v>0</v>
      </c>
      <c r="Y30" s="1">
        <f t="shared" si="14"/>
        <v>0</v>
      </c>
      <c r="Z30" s="1">
        <f>X30/$Z$4</f>
        <v>0</v>
      </c>
      <c r="AA30" s="1">
        <f>(T30-$T$8)*2/$Z$4</f>
        <v>0</v>
      </c>
      <c r="AB30" s="1">
        <f>SIN(Y30)*SIN(Z30)+COS(Y30)*COS(Z30)*COS(AA30)</f>
        <v>1</v>
      </c>
      <c r="AC30" s="1">
        <f t="shared" si="18"/>
        <v>0</v>
      </c>
      <c r="AD30" s="1">
        <f t="shared" si="19"/>
        <v>0</v>
      </c>
      <c r="AE30" s="1" t="b">
        <f>IF(Y30&lt;&gt;Z30,90*(1+ABS(Y30-Z30)/(Y30-Z30)))</f>
        <v>0</v>
      </c>
      <c r="AF30" s="1">
        <f>IF(AA30&lt;&gt;0,90+$Z$4*ATAN((SIN(Y30)*AB30-SIN(Z30))/(SIN(AA30)*COS(Y30)^2)),AE30*1)</f>
        <v>0</v>
      </c>
      <c r="AG30" s="1">
        <f>IF(SIN(AA30)&lt;0,AF30+180,AF30*1)</f>
        <v>0</v>
      </c>
      <c r="AH30" s="1">
        <f t="shared" si="22"/>
        <v>0</v>
      </c>
      <c r="AJ30" s="1">
        <f>6365.11*AD30</f>
        <v>0</v>
      </c>
      <c r="AK30" s="1">
        <f t="shared" si="1"/>
        <v>5</v>
      </c>
      <c r="AN30" s="1">
        <f>X30/$Z$4</f>
        <v>0</v>
      </c>
      <c r="AO30" s="1">
        <f t="shared" si="3"/>
        <v>0</v>
      </c>
      <c r="AP30" s="1">
        <f>($T$8-T30)*2/$Z$4</f>
        <v>0</v>
      </c>
      <c r="AQ30" s="1">
        <f>SIN(AN30)*SIN(AO30)+COS(AN30)*COS(AO30)*COS(AP30)</f>
        <v>1</v>
      </c>
      <c r="AR30" s="1">
        <f t="shared" si="6"/>
        <v>0</v>
      </c>
      <c r="AS30" s="1">
        <f>IF(AC30&lt;0,180/$Z$4+AC30,AC30)</f>
        <v>0</v>
      </c>
      <c r="AT30" s="1" t="b">
        <f>IF(AN30&lt;&gt;AO30,90*(1+ABS(AN30-AO30)/(AN30-AO30)))</f>
        <v>0</v>
      </c>
      <c r="AU30" s="1">
        <f>IF(AP30&lt;&gt;0,90+$Z$4*ATAN((SIN(AN30)*AQ30-SIN(AO30))/(SIN(AP30)*COS(AN30)^2)),AT30*1)</f>
        <v>0</v>
      </c>
      <c r="AV30" s="1">
        <f>IF(SIN(AP30)&lt;0,AU30+180,AU30*1)</f>
        <v>0</v>
      </c>
      <c r="AW30" s="1">
        <f t="shared" si="11"/>
        <v>0</v>
      </c>
      <c r="BA30" s="54">
        <f>M30</f>
        <v>0</v>
      </c>
      <c r="BB30" s="1">
        <f>C30</f>
        <v>0</v>
      </c>
      <c r="BC30" s="1">
        <f>K30</f>
        <v>0</v>
      </c>
    </row>
    <row r="31" spans="1:55" s="29" customFormat="1" ht="17.25" customHeight="1">
      <c r="A31" s="61"/>
      <c r="B31" s="62"/>
      <c r="C31" s="63"/>
      <c r="D31" s="71" t="s">
        <v>177</v>
      </c>
      <c r="E31" s="72">
        <v>0</v>
      </c>
      <c r="F31" s="62"/>
      <c r="G31" s="71" t="s">
        <v>177</v>
      </c>
      <c r="H31" s="72">
        <v>0</v>
      </c>
      <c r="I31" s="32" t="s">
        <v>19</v>
      </c>
      <c r="J31" s="62"/>
      <c r="K31" s="95"/>
      <c r="L31" s="66"/>
      <c r="M31" s="56">
        <f t="shared" si="12"/>
        <v>0</v>
      </c>
      <c r="N31" s="57">
        <f t="shared" si="13"/>
        <v>0</v>
      </c>
      <c r="O31" s="79">
        <f aca="true" t="shared" si="29" ref="O31:O40">IF(K31&lt;&gt;0,AH31,"")</f>
      </c>
      <c r="P31" s="79">
        <f aca="true" t="shared" si="30" ref="P31:P40">IF(K31&lt;&gt;0,AW31,"")</f>
      </c>
      <c r="Q31" s="1"/>
      <c r="R31" s="1"/>
      <c r="S31" s="1"/>
      <c r="T31" s="1">
        <v>0</v>
      </c>
      <c r="U31" s="1"/>
      <c r="V31" s="1"/>
      <c r="W31" s="1"/>
      <c r="X31" s="1">
        <v>0</v>
      </c>
      <c r="Y31" s="1">
        <f t="shared" si="14"/>
        <v>0</v>
      </c>
      <c r="Z31" s="1">
        <f aca="true" t="shared" si="31" ref="Z31:Z40">X31/$Z$4</f>
        <v>0</v>
      </c>
      <c r="AA31" s="1">
        <f aca="true" t="shared" si="32" ref="AA31:AA40">(T31-$T$8)*2/$Z$4</f>
        <v>0</v>
      </c>
      <c r="AB31" s="1">
        <f aca="true" t="shared" si="33" ref="AB31:AB40">SIN(Y31)*SIN(Z31)+COS(Y31)*COS(Z31)*COS(AA31)</f>
        <v>1</v>
      </c>
      <c r="AC31" s="1">
        <f t="shared" si="18"/>
        <v>0</v>
      </c>
      <c r="AD31" s="1">
        <f t="shared" si="19"/>
        <v>0</v>
      </c>
      <c r="AE31" s="1" t="b">
        <f aca="true" t="shared" si="34" ref="AE31:AE40">IF(Y31&lt;&gt;Z31,90*(1+ABS(Y31-Z31)/(Y31-Z31)))</f>
        <v>0</v>
      </c>
      <c r="AF31" s="1">
        <f aca="true" t="shared" si="35" ref="AF31:AF40">IF(AA31&lt;&gt;0,90+$Z$4*ATAN((SIN(Y31)*AB31-SIN(Z31))/(SIN(AA31)*COS(Y31)^2)),AE31*1)</f>
        <v>0</v>
      </c>
      <c r="AG31" s="1">
        <f aca="true" t="shared" si="36" ref="AG31:AG40">IF(SIN(AA31)&lt;0,AF31+180,AF31*1)</f>
        <v>0</v>
      </c>
      <c r="AH31" s="1">
        <f t="shared" si="22"/>
        <v>0</v>
      </c>
      <c r="AI31" s="1"/>
      <c r="AJ31" s="1">
        <f aca="true" t="shared" si="37" ref="AJ31:AJ40">6365.11*AD31</f>
        <v>0</v>
      </c>
      <c r="AK31" s="1">
        <f t="shared" si="1"/>
        <v>5</v>
      </c>
      <c r="AL31" s="1"/>
      <c r="AM31" s="1"/>
      <c r="AN31" s="1">
        <f aca="true" t="shared" si="38" ref="AN31:AN40">X31/$Z$4</f>
        <v>0</v>
      </c>
      <c r="AO31" s="1">
        <f t="shared" si="3"/>
        <v>0</v>
      </c>
      <c r="AP31" s="1">
        <f aca="true" t="shared" si="39" ref="AP31:AP40">($T$8-T31)*2/$Z$4</f>
        <v>0</v>
      </c>
      <c r="AQ31" s="1">
        <f aca="true" t="shared" si="40" ref="AQ31:AQ40">SIN(AN31)*SIN(AO31)+COS(AN31)*COS(AO31)*COS(AP31)</f>
        <v>1</v>
      </c>
      <c r="AR31" s="1">
        <f t="shared" si="6"/>
        <v>0</v>
      </c>
      <c r="AS31" s="1">
        <f aca="true" t="shared" si="41" ref="AS31:AS40">IF(AC31&lt;0,180/$Z$4+AC31,AC31)</f>
        <v>0</v>
      </c>
      <c r="AT31" s="1" t="b">
        <f aca="true" t="shared" si="42" ref="AT31:AT40">IF(AN31&lt;&gt;AO31,90*(1+ABS(AN31-AO31)/(AN31-AO31)))</f>
        <v>0</v>
      </c>
      <c r="AU31" s="1">
        <f aca="true" t="shared" si="43" ref="AU31:AU40">IF(AP31&lt;&gt;0,90+$Z$4*ATAN((SIN(AN31)*AQ31-SIN(AO31))/(SIN(AP31)*COS(AN31)^2)),AT31*1)</f>
        <v>0</v>
      </c>
      <c r="AV31" s="1">
        <f aca="true" t="shared" si="44" ref="AV31:AV40">IF(SIN(AP31)&lt;0,AU31+180,AU31*1)</f>
        <v>0</v>
      </c>
      <c r="AW31" s="1">
        <f t="shared" si="11"/>
        <v>0</v>
      </c>
      <c r="AX31" s="1"/>
      <c r="AY31" s="1"/>
      <c r="AZ31" s="1"/>
      <c r="BA31" s="54">
        <f aca="true" t="shared" si="45" ref="BA31:BA40">M31</f>
        <v>0</v>
      </c>
      <c r="BB31" s="1">
        <f aca="true" t="shared" si="46" ref="BB31:BB40">C31</f>
        <v>0</v>
      </c>
      <c r="BC31" s="1">
        <f aca="true" t="shared" si="47" ref="BC31:BC40">K31</f>
        <v>0</v>
      </c>
    </row>
    <row r="32" spans="1:55" s="29" customFormat="1" ht="15">
      <c r="A32" s="61"/>
      <c r="B32" s="62"/>
      <c r="C32" s="63"/>
      <c r="D32" s="71" t="s">
        <v>177</v>
      </c>
      <c r="E32" s="72">
        <v>0</v>
      </c>
      <c r="F32" s="62"/>
      <c r="G32" s="71" t="s">
        <v>177</v>
      </c>
      <c r="H32" s="72">
        <v>0</v>
      </c>
      <c r="I32" s="32" t="s">
        <v>42</v>
      </c>
      <c r="J32" s="62"/>
      <c r="K32" s="95"/>
      <c r="L32" s="66"/>
      <c r="M32" s="56">
        <f t="shared" si="12"/>
        <v>0</v>
      </c>
      <c r="N32" s="57">
        <f t="shared" si="13"/>
        <v>0</v>
      </c>
      <c r="O32" s="79">
        <f t="shared" si="29"/>
      </c>
      <c r="P32" s="79">
        <f t="shared" si="30"/>
      </c>
      <c r="Q32" s="1"/>
      <c r="R32" s="1"/>
      <c r="S32" s="1"/>
      <c r="T32" s="1">
        <v>0</v>
      </c>
      <c r="U32" s="1"/>
      <c r="V32" s="1"/>
      <c r="W32" s="1"/>
      <c r="X32" s="1">
        <v>0</v>
      </c>
      <c r="Y32" s="1">
        <f t="shared" si="14"/>
        <v>0</v>
      </c>
      <c r="Z32" s="1">
        <f t="shared" si="31"/>
        <v>0</v>
      </c>
      <c r="AA32" s="1">
        <f t="shared" si="32"/>
        <v>0</v>
      </c>
      <c r="AB32" s="1">
        <f t="shared" si="33"/>
        <v>1</v>
      </c>
      <c r="AC32" s="1">
        <f t="shared" si="18"/>
        <v>0</v>
      </c>
      <c r="AD32" s="1">
        <f t="shared" si="19"/>
        <v>0</v>
      </c>
      <c r="AE32" s="1" t="b">
        <f t="shared" si="34"/>
        <v>0</v>
      </c>
      <c r="AF32" s="1">
        <f t="shared" si="35"/>
        <v>0</v>
      </c>
      <c r="AG32" s="1">
        <f t="shared" si="36"/>
        <v>0</v>
      </c>
      <c r="AH32" s="1">
        <f t="shared" si="22"/>
        <v>0</v>
      </c>
      <c r="AI32" s="1"/>
      <c r="AJ32" s="1">
        <f t="shared" si="37"/>
        <v>0</v>
      </c>
      <c r="AK32" s="1">
        <f t="shared" si="1"/>
        <v>5</v>
      </c>
      <c r="AL32" s="1"/>
      <c r="AM32" s="1"/>
      <c r="AN32" s="1">
        <f t="shared" si="38"/>
        <v>0</v>
      </c>
      <c r="AO32" s="1">
        <f t="shared" si="3"/>
        <v>0</v>
      </c>
      <c r="AP32" s="1">
        <f t="shared" si="39"/>
        <v>0</v>
      </c>
      <c r="AQ32" s="1">
        <f t="shared" si="40"/>
        <v>1</v>
      </c>
      <c r="AR32" s="1">
        <f t="shared" si="6"/>
        <v>0</v>
      </c>
      <c r="AS32" s="1">
        <f t="shared" si="41"/>
        <v>0</v>
      </c>
      <c r="AT32" s="1" t="b">
        <f t="shared" si="42"/>
        <v>0</v>
      </c>
      <c r="AU32" s="1">
        <f t="shared" si="43"/>
        <v>0</v>
      </c>
      <c r="AV32" s="1">
        <f t="shared" si="44"/>
        <v>0</v>
      </c>
      <c r="AW32" s="1">
        <f t="shared" si="11"/>
        <v>0</v>
      </c>
      <c r="AX32" s="1"/>
      <c r="AY32" s="1"/>
      <c r="AZ32" s="1"/>
      <c r="BA32" s="54">
        <f t="shared" si="45"/>
        <v>0</v>
      </c>
      <c r="BB32" s="1">
        <f t="shared" si="46"/>
        <v>0</v>
      </c>
      <c r="BC32" s="1">
        <f t="shared" si="47"/>
        <v>0</v>
      </c>
    </row>
    <row r="33" spans="1:55" s="29" customFormat="1" ht="15">
      <c r="A33" s="61"/>
      <c r="B33" s="62"/>
      <c r="C33" s="63"/>
      <c r="D33" s="71" t="s">
        <v>177</v>
      </c>
      <c r="E33" s="72">
        <v>0</v>
      </c>
      <c r="F33" s="62"/>
      <c r="G33" s="71" t="s">
        <v>177</v>
      </c>
      <c r="H33" s="72">
        <v>0</v>
      </c>
      <c r="I33" s="32" t="s">
        <v>43</v>
      </c>
      <c r="J33" s="62"/>
      <c r="K33" s="95"/>
      <c r="L33" s="66"/>
      <c r="M33" s="56">
        <f t="shared" si="12"/>
        <v>0</v>
      </c>
      <c r="N33" s="57">
        <f t="shared" si="13"/>
        <v>0</v>
      </c>
      <c r="O33" s="79">
        <f t="shared" si="29"/>
      </c>
      <c r="P33" s="79">
        <f t="shared" si="30"/>
      </c>
      <c r="Q33" s="1"/>
      <c r="R33" s="1"/>
      <c r="S33" s="1"/>
      <c r="T33" s="1">
        <v>0</v>
      </c>
      <c r="U33" s="1"/>
      <c r="V33" s="1"/>
      <c r="W33" s="1"/>
      <c r="X33" s="1">
        <v>0</v>
      </c>
      <c r="Y33" s="1">
        <f t="shared" si="14"/>
        <v>0</v>
      </c>
      <c r="Z33" s="1">
        <f t="shared" si="31"/>
        <v>0</v>
      </c>
      <c r="AA33" s="1">
        <f t="shared" si="32"/>
        <v>0</v>
      </c>
      <c r="AB33" s="1">
        <f t="shared" si="33"/>
        <v>1</v>
      </c>
      <c r="AC33" s="1">
        <f t="shared" si="18"/>
        <v>0</v>
      </c>
      <c r="AD33" s="1">
        <f t="shared" si="19"/>
        <v>0</v>
      </c>
      <c r="AE33" s="1" t="b">
        <f t="shared" si="34"/>
        <v>0</v>
      </c>
      <c r="AF33" s="1">
        <f t="shared" si="35"/>
        <v>0</v>
      </c>
      <c r="AG33" s="1">
        <f t="shared" si="36"/>
        <v>0</v>
      </c>
      <c r="AH33" s="1">
        <f t="shared" si="22"/>
        <v>0</v>
      </c>
      <c r="AI33" s="1"/>
      <c r="AJ33" s="1">
        <f t="shared" si="37"/>
        <v>0</v>
      </c>
      <c r="AK33" s="1">
        <f t="shared" si="1"/>
        <v>5</v>
      </c>
      <c r="AL33" s="1"/>
      <c r="AM33" s="1"/>
      <c r="AN33" s="1">
        <f t="shared" si="38"/>
        <v>0</v>
      </c>
      <c r="AO33" s="1">
        <f t="shared" si="3"/>
        <v>0</v>
      </c>
      <c r="AP33" s="1">
        <f t="shared" si="39"/>
        <v>0</v>
      </c>
      <c r="AQ33" s="1">
        <f t="shared" si="40"/>
        <v>1</v>
      </c>
      <c r="AR33" s="1">
        <f t="shared" si="6"/>
        <v>0</v>
      </c>
      <c r="AS33" s="1">
        <f t="shared" si="41"/>
        <v>0</v>
      </c>
      <c r="AT33" s="1" t="b">
        <f t="shared" si="42"/>
        <v>0</v>
      </c>
      <c r="AU33" s="1">
        <f t="shared" si="43"/>
        <v>0</v>
      </c>
      <c r="AV33" s="1">
        <f t="shared" si="44"/>
        <v>0</v>
      </c>
      <c r="AW33" s="1">
        <f t="shared" si="11"/>
        <v>0</v>
      </c>
      <c r="AX33" s="1"/>
      <c r="AY33" s="1"/>
      <c r="AZ33" s="1"/>
      <c r="BA33" s="54">
        <f t="shared" si="45"/>
        <v>0</v>
      </c>
      <c r="BB33" s="1">
        <f t="shared" si="46"/>
        <v>0</v>
      </c>
      <c r="BC33" s="1">
        <f t="shared" si="47"/>
        <v>0</v>
      </c>
    </row>
    <row r="34" spans="1:55" ht="15">
      <c r="A34" s="61"/>
      <c r="B34" s="62"/>
      <c r="C34" s="63"/>
      <c r="D34" s="71" t="s">
        <v>177</v>
      </c>
      <c r="E34" s="72">
        <v>0</v>
      </c>
      <c r="F34" s="62"/>
      <c r="G34" s="71" t="s">
        <v>177</v>
      </c>
      <c r="H34" s="72">
        <v>0</v>
      </c>
      <c r="I34" s="32" t="s">
        <v>44</v>
      </c>
      <c r="J34" s="62"/>
      <c r="K34" s="95"/>
      <c r="L34" s="66"/>
      <c r="M34" s="56">
        <f t="shared" si="12"/>
        <v>0</v>
      </c>
      <c r="N34" s="57">
        <f t="shared" si="13"/>
        <v>0</v>
      </c>
      <c r="O34" s="79">
        <f t="shared" si="29"/>
      </c>
      <c r="P34" s="79">
        <f t="shared" si="30"/>
      </c>
      <c r="T34" s="1">
        <v>0</v>
      </c>
      <c r="X34" s="1">
        <v>0</v>
      </c>
      <c r="Y34" s="1">
        <f t="shared" si="14"/>
        <v>0</v>
      </c>
      <c r="Z34" s="1">
        <f t="shared" si="31"/>
        <v>0</v>
      </c>
      <c r="AA34" s="1">
        <f t="shared" si="32"/>
        <v>0</v>
      </c>
      <c r="AB34" s="1">
        <f t="shared" si="33"/>
        <v>1</v>
      </c>
      <c r="AC34" s="1">
        <f t="shared" si="18"/>
        <v>0</v>
      </c>
      <c r="AD34" s="1">
        <f t="shared" si="19"/>
        <v>0</v>
      </c>
      <c r="AE34" s="1" t="b">
        <f t="shared" si="34"/>
        <v>0</v>
      </c>
      <c r="AF34" s="1">
        <f t="shared" si="35"/>
        <v>0</v>
      </c>
      <c r="AG34" s="1">
        <f t="shared" si="36"/>
        <v>0</v>
      </c>
      <c r="AH34" s="1">
        <f t="shared" si="22"/>
        <v>0</v>
      </c>
      <c r="AJ34" s="1">
        <f t="shared" si="37"/>
        <v>0</v>
      </c>
      <c r="AK34" s="1">
        <f t="shared" si="1"/>
        <v>5</v>
      </c>
      <c r="AN34" s="1">
        <f t="shared" si="38"/>
        <v>0</v>
      </c>
      <c r="AO34" s="1">
        <f t="shared" si="3"/>
        <v>0</v>
      </c>
      <c r="AP34" s="1">
        <f t="shared" si="39"/>
        <v>0</v>
      </c>
      <c r="AQ34" s="1">
        <f t="shared" si="40"/>
        <v>1</v>
      </c>
      <c r="AR34" s="1">
        <f t="shared" si="6"/>
        <v>0</v>
      </c>
      <c r="AS34" s="1">
        <f t="shared" si="41"/>
        <v>0</v>
      </c>
      <c r="AT34" s="1" t="b">
        <f t="shared" si="42"/>
        <v>0</v>
      </c>
      <c r="AU34" s="1">
        <f t="shared" si="43"/>
        <v>0</v>
      </c>
      <c r="AV34" s="1">
        <f t="shared" si="44"/>
        <v>0</v>
      </c>
      <c r="AW34" s="1">
        <f t="shared" si="11"/>
        <v>0</v>
      </c>
      <c r="BA34" s="54">
        <f t="shared" si="45"/>
        <v>0</v>
      </c>
      <c r="BB34" s="1">
        <f t="shared" si="46"/>
        <v>0</v>
      </c>
      <c r="BC34" s="1">
        <f t="shared" si="47"/>
        <v>0</v>
      </c>
    </row>
    <row r="35" spans="1:55" ht="15">
      <c r="A35" s="61"/>
      <c r="B35" s="62"/>
      <c r="C35" s="63"/>
      <c r="D35" s="71" t="s">
        <v>177</v>
      </c>
      <c r="E35" s="72">
        <v>0</v>
      </c>
      <c r="F35" s="62"/>
      <c r="G35" s="71" t="s">
        <v>177</v>
      </c>
      <c r="H35" s="72">
        <v>0</v>
      </c>
      <c r="I35" s="32" t="s">
        <v>45</v>
      </c>
      <c r="J35" s="62"/>
      <c r="K35" s="95"/>
      <c r="L35" s="66"/>
      <c r="M35" s="56">
        <f t="shared" si="12"/>
        <v>0</v>
      </c>
      <c r="N35" s="57">
        <f t="shared" si="13"/>
        <v>0</v>
      </c>
      <c r="O35" s="79">
        <f t="shared" si="29"/>
      </c>
      <c r="P35" s="79">
        <f t="shared" si="30"/>
      </c>
      <c r="T35" s="1">
        <v>0</v>
      </c>
      <c r="X35" s="1">
        <v>0</v>
      </c>
      <c r="Y35" s="1">
        <f t="shared" si="14"/>
        <v>0</v>
      </c>
      <c r="Z35" s="1">
        <f t="shared" si="31"/>
        <v>0</v>
      </c>
      <c r="AA35" s="1">
        <f t="shared" si="32"/>
        <v>0</v>
      </c>
      <c r="AB35" s="1">
        <f t="shared" si="33"/>
        <v>1</v>
      </c>
      <c r="AC35" s="1">
        <f t="shared" si="18"/>
        <v>0</v>
      </c>
      <c r="AD35" s="1">
        <f t="shared" si="19"/>
        <v>0</v>
      </c>
      <c r="AE35" s="1" t="b">
        <f t="shared" si="34"/>
        <v>0</v>
      </c>
      <c r="AF35" s="1">
        <f t="shared" si="35"/>
        <v>0</v>
      </c>
      <c r="AG35" s="1">
        <f t="shared" si="36"/>
        <v>0</v>
      </c>
      <c r="AH35" s="1">
        <f t="shared" si="22"/>
        <v>0</v>
      </c>
      <c r="AJ35" s="1">
        <f t="shared" si="37"/>
        <v>0</v>
      </c>
      <c r="AK35" s="1">
        <f t="shared" si="1"/>
        <v>5</v>
      </c>
      <c r="AN35" s="1">
        <f t="shared" si="38"/>
        <v>0</v>
      </c>
      <c r="AO35" s="1">
        <f t="shared" si="3"/>
        <v>0</v>
      </c>
      <c r="AP35" s="1">
        <f t="shared" si="39"/>
        <v>0</v>
      </c>
      <c r="AQ35" s="1">
        <f t="shared" si="40"/>
        <v>1</v>
      </c>
      <c r="AR35" s="1">
        <f t="shared" si="6"/>
        <v>0</v>
      </c>
      <c r="AS35" s="1">
        <f t="shared" si="41"/>
        <v>0</v>
      </c>
      <c r="AT35" s="1" t="b">
        <f t="shared" si="42"/>
        <v>0</v>
      </c>
      <c r="AU35" s="1">
        <f t="shared" si="43"/>
        <v>0</v>
      </c>
      <c r="AV35" s="1">
        <f t="shared" si="44"/>
        <v>0</v>
      </c>
      <c r="AW35" s="1">
        <f t="shared" si="11"/>
        <v>0</v>
      </c>
      <c r="BA35" s="54">
        <f t="shared" si="45"/>
        <v>0</v>
      </c>
      <c r="BB35" s="1">
        <f t="shared" si="46"/>
        <v>0</v>
      </c>
      <c r="BC35" s="1">
        <f t="shared" si="47"/>
        <v>0</v>
      </c>
    </row>
    <row r="36" spans="1:55" ht="15">
      <c r="A36" s="61"/>
      <c r="B36" s="62"/>
      <c r="C36" s="63"/>
      <c r="D36" s="71" t="s">
        <v>177</v>
      </c>
      <c r="E36" s="72">
        <v>0</v>
      </c>
      <c r="F36" s="62"/>
      <c r="G36" s="71" t="s">
        <v>177</v>
      </c>
      <c r="H36" s="72">
        <v>0</v>
      </c>
      <c r="I36" s="32" t="s">
        <v>46</v>
      </c>
      <c r="J36" s="62"/>
      <c r="K36" s="95"/>
      <c r="L36" s="66"/>
      <c r="M36" s="56">
        <f t="shared" si="12"/>
        <v>0</v>
      </c>
      <c r="N36" s="57">
        <f t="shared" si="13"/>
        <v>0</v>
      </c>
      <c r="O36" s="79">
        <f t="shared" si="29"/>
      </c>
      <c r="P36" s="79">
        <f t="shared" si="30"/>
      </c>
      <c r="T36" s="1">
        <v>0</v>
      </c>
      <c r="X36" s="1">
        <v>0</v>
      </c>
      <c r="Y36" s="1">
        <f t="shared" si="14"/>
        <v>0</v>
      </c>
      <c r="Z36" s="1">
        <f t="shared" si="31"/>
        <v>0</v>
      </c>
      <c r="AA36" s="1">
        <f t="shared" si="32"/>
        <v>0</v>
      </c>
      <c r="AB36" s="1">
        <f t="shared" si="33"/>
        <v>1</v>
      </c>
      <c r="AC36" s="1">
        <f t="shared" si="18"/>
        <v>0</v>
      </c>
      <c r="AD36" s="1">
        <f t="shared" si="19"/>
        <v>0</v>
      </c>
      <c r="AE36" s="1" t="b">
        <f t="shared" si="34"/>
        <v>0</v>
      </c>
      <c r="AF36" s="1">
        <f t="shared" si="35"/>
        <v>0</v>
      </c>
      <c r="AG36" s="1">
        <f t="shared" si="36"/>
        <v>0</v>
      </c>
      <c r="AH36" s="1">
        <f t="shared" si="22"/>
        <v>0</v>
      </c>
      <c r="AJ36" s="1">
        <f t="shared" si="37"/>
        <v>0</v>
      </c>
      <c r="AK36" s="1">
        <f t="shared" si="1"/>
        <v>5</v>
      </c>
      <c r="AN36" s="1">
        <f t="shared" si="38"/>
        <v>0</v>
      </c>
      <c r="AO36" s="1">
        <f t="shared" si="3"/>
        <v>0</v>
      </c>
      <c r="AP36" s="1">
        <f t="shared" si="39"/>
        <v>0</v>
      </c>
      <c r="AQ36" s="1">
        <f t="shared" si="40"/>
        <v>1</v>
      </c>
      <c r="AR36" s="1">
        <f t="shared" si="6"/>
        <v>0</v>
      </c>
      <c r="AS36" s="1">
        <f t="shared" si="41"/>
        <v>0</v>
      </c>
      <c r="AT36" s="1" t="b">
        <f t="shared" si="42"/>
        <v>0</v>
      </c>
      <c r="AU36" s="1">
        <f t="shared" si="43"/>
        <v>0</v>
      </c>
      <c r="AV36" s="1">
        <f t="shared" si="44"/>
        <v>0</v>
      </c>
      <c r="AW36" s="1">
        <f t="shared" si="11"/>
        <v>0</v>
      </c>
      <c r="BA36" s="54">
        <f t="shared" si="45"/>
        <v>0</v>
      </c>
      <c r="BB36" s="1">
        <f t="shared" si="46"/>
        <v>0</v>
      </c>
      <c r="BC36" s="1">
        <f t="shared" si="47"/>
        <v>0</v>
      </c>
    </row>
    <row r="37" spans="1:55" ht="15">
      <c r="A37" s="61"/>
      <c r="B37" s="62"/>
      <c r="C37" s="63"/>
      <c r="D37" s="71" t="s">
        <v>177</v>
      </c>
      <c r="E37" s="72">
        <v>0</v>
      </c>
      <c r="F37" s="62"/>
      <c r="G37" s="71" t="s">
        <v>177</v>
      </c>
      <c r="H37" s="72">
        <v>0</v>
      </c>
      <c r="I37" s="32" t="s">
        <v>49</v>
      </c>
      <c r="J37" s="62"/>
      <c r="K37" s="95"/>
      <c r="L37" s="66"/>
      <c r="M37" s="56">
        <f t="shared" si="12"/>
        <v>0</v>
      </c>
      <c r="N37" s="57">
        <f t="shared" si="13"/>
        <v>0</v>
      </c>
      <c r="O37" s="79">
        <f t="shared" si="29"/>
      </c>
      <c r="P37" s="79">
        <f t="shared" si="30"/>
      </c>
      <c r="T37" s="1">
        <v>0</v>
      </c>
      <c r="X37" s="1">
        <v>0</v>
      </c>
      <c r="Y37" s="1">
        <f t="shared" si="14"/>
        <v>0</v>
      </c>
      <c r="Z37" s="1">
        <f t="shared" si="31"/>
        <v>0</v>
      </c>
      <c r="AA37" s="1">
        <f t="shared" si="32"/>
        <v>0</v>
      </c>
      <c r="AB37" s="1">
        <f t="shared" si="33"/>
        <v>1</v>
      </c>
      <c r="AC37" s="1">
        <f t="shared" si="18"/>
        <v>0</v>
      </c>
      <c r="AD37" s="1">
        <f t="shared" si="19"/>
        <v>0</v>
      </c>
      <c r="AE37" s="1" t="b">
        <f t="shared" si="34"/>
        <v>0</v>
      </c>
      <c r="AF37" s="1">
        <f t="shared" si="35"/>
        <v>0</v>
      </c>
      <c r="AG37" s="1">
        <f t="shared" si="36"/>
        <v>0</v>
      </c>
      <c r="AH37" s="1">
        <f t="shared" si="22"/>
        <v>0</v>
      </c>
      <c r="AJ37" s="1">
        <f t="shared" si="37"/>
        <v>0</v>
      </c>
      <c r="AK37" s="1">
        <f t="shared" si="1"/>
        <v>5</v>
      </c>
      <c r="AN37" s="1">
        <f t="shared" si="38"/>
        <v>0</v>
      </c>
      <c r="AO37" s="1">
        <f t="shared" si="3"/>
        <v>0</v>
      </c>
      <c r="AP37" s="1">
        <f t="shared" si="39"/>
        <v>0</v>
      </c>
      <c r="AQ37" s="1">
        <f t="shared" si="40"/>
        <v>1</v>
      </c>
      <c r="AR37" s="1">
        <f t="shared" si="6"/>
        <v>0</v>
      </c>
      <c r="AS37" s="1">
        <f t="shared" si="41"/>
        <v>0</v>
      </c>
      <c r="AT37" s="1" t="b">
        <f t="shared" si="42"/>
        <v>0</v>
      </c>
      <c r="AU37" s="1">
        <f t="shared" si="43"/>
        <v>0</v>
      </c>
      <c r="AV37" s="1">
        <f t="shared" si="44"/>
        <v>0</v>
      </c>
      <c r="AW37" s="1">
        <f t="shared" si="11"/>
        <v>0</v>
      </c>
      <c r="BA37" s="54">
        <f t="shared" si="45"/>
        <v>0</v>
      </c>
      <c r="BB37" s="1">
        <f t="shared" si="46"/>
        <v>0</v>
      </c>
      <c r="BC37" s="1">
        <f t="shared" si="47"/>
        <v>0</v>
      </c>
    </row>
    <row r="38" spans="1:55" ht="15">
      <c r="A38" s="61"/>
      <c r="B38" s="62"/>
      <c r="C38" s="63"/>
      <c r="D38" s="71" t="s">
        <v>177</v>
      </c>
      <c r="E38" s="72">
        <v>0</v>
      </c>
      <c r="F38" s="62"/>
      <c r="G38" s="71" t="s">
        <v>177</v>
      </c>
      <c r="H38" s="72">
        <v>0</v>
      </c>
      <c r="I38" s="32" t="s">
        <v>50</v>
      </c>
      <c r="J38" s="62"/>
      <c r="K38" s="95"/>
      <c r="L38" s="66"/>
      <c r="M38" s="56">
        <f t="shared" si="12"/>
        <v>0</v>
      </c>
      <c r="N38" s="57">
        <f t="shared" si="13"/>
        <v>0</v>
      </c>
      <c r="O38" s="79">
        <f t="shared" si="29"/>
      </c>
      <c r="P38" s="79">
        <f t="shared" si="30"/>
      </c>
      <c r="T38" s="1">
        <v>0</v>
      </c>
      <c r="X38" s="1">
        <v>0</v>
      </c>
      <c r="Y38" s="1">
        <f t="shared" si="14"/>
        <v>0</v>
      </c>
      <c r="Z38" s="1">
        <f t="shared" si="31"/>
        <v>0</v>
      </c>
      <c r="AA38" s="1">
        <f t="shared" si="32"/>
        <v>0</v>
      </c>
      <c r="AB38" s="1">
        <f t="shared" si="33"/>
        <v>1</v>
      </c>
      <c r="AC38" s="1">
        <f t="shared" si="18"/>
        <v>0</v>
      </c>
      <c r="AD38" s="1">
        <f t="shared" si="19"/>
        <v>0</v>
      </c>
      <c r="AE38" s="1" t="b">
        <f t="shared" si="34"/>
        <v>0</v>
      </c>
      <c r="AF38" s="1">
        <f t="shared" si="35"/>
        <v>0</v>
      </c>
      <c r="AG38" s="1">
        <f t="shared" si="36"/>
        <v>0</v>
      </c>
      <c r="AH38" s="1">
        <f t="shared" si="22"/>
        <v>0</v>
      </c>
      <c r="AJ38" s="1">
        <f t="shared" si="37"/>
        <v>0</v>
      </c>
      <c r="AK38" s="1">
        <f t="shared" si="1"/>
        <v>5</v>
      </c>
      <c r="AN38" s="1">
        <f t="shared" si="38"/>
        <v>0</v>
      </c>
      <c r="AO38" s="1">
        <f t="shared" si="3"/>
        <v>0</v>
      </c>
      <c r="AP38" s="1">
        <f t="shared" si="39"/>
        <v>0</v>
      </c>
      <c r="AQ38" s="1">
        <f t="shared" si="40"/>
        <v>1</v>
      </c>
      <c r="AR38" s="1">
        <f t="shared" si="6"/>
        <v>0</v>
      </c>
      <c r="AS38" s="1">
        <f t="shared" si="41"/>
        <v>0</v>
      </c>
      <c r="AT38" s="1" t="b">
        <f t="shared" si="42"/>
        <v>0</v>
      </c>
      <c r="AU38" s="1">
        <f t="shared" si="43"/>
        <v>0</v>
      </c>
      <c r="AV38" s="1">
        <f t="shared" si="44"/>
        <v>0</v>
      </c>
      <c r="AW38" s="1">
        <f t="shared" si="11"/>
        <v>0</v>
      </c>
      <c r="BA38" s="54">
        <f t="shared" si="45"/>
        <v>0</v>
      </c>
      <c r="BB38" s="1">
        <f t="shared" si="46"/>
        <v>0</v>
      </c>
      <c r="BC38" s="1">
        <f t="shared" si="47"/>
        <v>0</v>
      </c>
    </row>
    <row r="39" spans="1:55" ht="15">
      <c r="A39" s="61"/>
      <c r="B39" s="62"/>
      <c r="C39" s="63"/>
      <c r="D39" s="71" t="s">
        <v>177</v>
      </c>
      <c r="E39" s="72">
        <v>0</v>
      </c>
      <c r="F39" s="62"/>
      <c r="G39" s="71" t="s">
        <v>177</v>
      </c>
      <c r="H39" s="72">
        <v>0</v>
      </c>
      <c r="I39" s="32" t="s">
        <v>51</v>
      </c>
      <c r="J39" s="62"/>
      <c r="K39" s="95"/>
      <c r="L39" s="66"/>
      <c r="M39" s="56">
        <f t="shared" si="12"/>
        <v>0</v>
      </c>
      <c r="N39" s="57">
        <f t="shared" si="13"/>
        <v>0</v>
      </c>
      <c r="O39" s="79">
        <f t="shared" si="29"/>
      </c>
      <c r="P39" s="79">
        <f t="shared" si="30"/>
      </c>
      <c r="T39" s="1">
        <v>0</v>
      </c>
      <c r="X39" s="1">
        <v>0</v>
      </c>
      <c r="Y39" s="1">
        <f t="shared" si="14"/>
        <v>0</v>
      </c>
      <c r="Z39" s="1">
        <f t="shared" si="31"/>
        <v>0</v>
      </c>
      <c r="AA39" s="1">
        <f t="shared" si="32"/>
        <v>0</v>
      </c>
      <c r="AB39" s="1">
        <f t="shared" si="33"/>
        <v>1</v>
      </c>
      <c r="AC39" s="1">
        <f t="shared" si="18"/>
        <v>0</v>
      </c>
      <c r="AD39" s="1">
        <f t="shared" si="19"/>
        <v>0</v>
      </c>
      <c r="AE39" s="1" t="b">
        <f t="shared" si="34"/>
        <v>0</v>
      </c>
      <c r="AF39" s="1">
        <f t="shared" si="35"/>
        <v>0</v>
      </c>
      <c r="AG39" s="1">
        <f t="shared" si="36"/>
        <v>0</v>
      </c>
      <c r="AH39" s="1">
        <f t="shared" si="22"/>
        <v>0</v>
      </c>
      <c r="AJ39" s="1">
        <f t="shared" si="37"/>
        <v>0</v>
      </c>
      <c r="AK39" s="1">
        <f t="shared" si="1"/>
        <v>5</v>
      </c>
      <c r="AN39" s="1">
        <f t="shared" si="38"/>
        <v>0</v>
      </c>
      <c r="AO39" s="1">
        <f t="shared" si="3"/>
        <v>0</v>
      </c>
      <c r="AP39" s="1">
        <f t="shared" si="39"/>
        <v>0</v>
      </c>
      <c r="AQ39" s="1">
        <f t="shared" si="40"/>
        <v>1</v>
      </c>
      <c r="AR39" s="1">
        <f t="shared" si="6"/>
        <v>0</v>
      </c>
      <c r="AS39" s="1">
        <f t="shared" si="41"/>
        <v>0</v>
      </c>
      <c r="AT39" s="1" t="b">
        <f t="shared" si="42"/>
        <v>0</v>
      </c>
      <c r="AU39" s="1">
        <f t="shared" si="43"/>
        <v>0</v>
      </c>
      <c r="AV39" s="1">
        <f t="shared" si="44"/>
        <v>0</v>
      </c>
      <c r="AW39" s="1">
        <f t="shared" si="11"/>
        <v>0</v>
      </c>
      <c r="BA39" s="54">
        <f t="shared" si="45"/>
        <v>0</v>
      </c>
      <c r="BB39" s="1">
        <f t="shared" si="46"/>
        <v>0</v>
      </c>
      <c r="BC39" s="1">
        <f t="shared" si="47"/>
        <v>0</v>
      </c>
    </row>
    <row r="40" spans="1:55" ht="15">
      <c r="A40" s="61"/>
      <c r="B40" s="62"/>
      <c r="C40" s="63"/>
      <c r="D40" s="71" t="s">
        <v>177</v>
      </c>
      <c r="E40" s="72">
        <v>0</v>
      </c>
      <c r="F40" s="62"/>
      <c r="G40" s="71" t="s">
        <v>177</v>
      </c>
      <c r="H40" s="72">
        <v>0</v>
      </c>
      <c r="I40" s="32" t="s">
        <v>52</v>
      </c>
      <c r="J40" s="62"/>
      <c r="K40" s="95"/>
      <c r="L40" s="66"/>
      <c r="M40" s="56">
        <f t="shared" si="12"/>
        <v>0</v>
      </c>
      <c r="N40" s="57">
        <f t="shared" si="13"/>
        <v>0</v>
      </c>
      <c r="O40" s="79">
        <f t="shared" si="29"/>
      </c>
      <c r="P40" s="79">
        <f t="shared" si="30"/>
      </c>
      <c r="T40" s="1">
        <v>0</v>
      </c>
      <c r="X40" s="1">
        <v>0</v>
      </c>
      <c r="Y40" s="1">
        <f t="shared" si="14"/>
        <v>0</v>
      </c>
      <c r="Z40" s="1">
        <f t="shared" si="31"/>
        <v>0</v>
      </c>
      <c r="AA40" s="1">
        <f t="shared" si="32"/>
        <v>0</v>
      </c>
      <c r="AB40" s="1">
        <f t="shared" si="33"/>
        <v>1</v>
      </c>
      <c r="AC40" s="1">
        <f t="shared" si="18"/>
        <v>0</v>
      </c>
      <c r="AD40" s="1">
        <f t="shared" si="19"/>
        <v>0</v>
      </c>
      <c r="AE40" s="1" t="b">
        <f t="shared" si="34"/>
        <v>0</v>
      </c>
      <c r="AF40" s="1">
        <f t="shared" si="35"/>
        <v>0</v>
      </c>
      <c r="AG40" s="1">
        <f t="shared" si="36"/>
        <v>0</v>
      </c>
      <c r="AH40" s="1">
        <f t="shared" si="22"/>
        <v>0</v>
      </c>
      <c r="AJ40" s="1">
        <f t="shared" si="37"/>
        <v>0</v>
      </c>
      <c r="AK40" s="1">
        <f t="shared" si="1"/>
        <v>5</v>
      </c>
      <c r="AN40" s="1">
        <f t="shared" si="38"/>
        <v>0</v>
      </c>
      <c r="AO40" s="1">
        <f t="shared" si="3"/>
        <v>0</v>
      </c>
      <c r="AP40" s="1">
        <f t="shared" si="39"/>
        <v>0</v>
      </c>
      <c r="AQ40" s="1">
        <f t="shared" si="40"/>
        <v>1</v>
      </c>
      <c r="AR40" s="1">
        <f t="shared" si="6"/>
        <v>0</v>
      </c>
      <c r="AS40" s="1">
        <f t="shared" si="41"/>
        <v>0</v>
      </c>
      <c r="AT40" s="1" t="b">
        <f t="shared" si="42"/>
        <v>0</v>
      </c>
      <c r="AU40" s="1">
        <f t="shared" si="43"/>
        <v>0</v>
      </c>
      <c r="AV40" s="1">
        <f t="shared" si="44"/>
        <v>0</v>
      </c>
      <c r="AW40" s="1">
        <f t="shared" si="11"/>
        <v>0</v>
      </c>
      <c r="BA40" s="54">
        <f t="shared" si="45"/>
        <v>0</v>
      </c>
      <c r="BB40" s="1">
        <f t="shared" si="46"/>
        <v>0</v>
      </c>
      <c r="BC40" s="1">
        <f t="shared" si="47"/>
        <v>0</v>
      </c>
    </row>
    <row r="41" spans="1:55" ht="15">
      <c r="A41" s="61"/>
      <c r="B41" s="62"/>
      <c r="C41" s="63"/>
      <c r="D41" s="71" t="s">
        <v>177</v>
      </c>
      <c r="E41" s="72">
        <v>0</v>
      </c>
      <c r="F41" s="62"/>
      <c r="G41" s="71" t="s">
        <v>177</v>
      </c>
      <c r="H41" s="72">
        <v>0</v>
      </c>
      <c r="I41" s="32" t="s">
        <v>53</v>
      </c>
      <c r="J41" s="62"/>
      <c r="K41" s="95"/>
      <c r="L41" s="66"/>
      <c r="M41" s="56">
        <f t="shared" si="12"/>
        <v>0</v>
      </c>
      <c r="N41" s="57">
        <f t="shared" si="13"/>
        <v>0</v>
      </c>
      <c r="O41" s="79">
        <f>IF(K41&lt;&gt;0,AH41,"")</f>
      </c>
      <c r="P41" s="79">
        <f>IF(K41&lt;&gt;0,AW41,"")</f>
      </c>
      <c r="T41" s="1">
        <v>0</v>
      </c>
      <c r="X41" s="1">
        <v>0</v>
      </c>
      <c r="Y41" s="1">
        <f t="shared" si="14"/>
        <v>0</v>
      </c>
      <c r="Z41" s="1">
        <f>X41/$Z$4</f>
        <v>0</v>
      </c>
      <c r="AA41" s="1">
        <f>(T41-$T$8)*2/$Z$4</f>
        <v>0</v>
      </c>
      <c r="AB41" s="1">
        <f>SIN(Y41)*SIN(Z41)+COS(Y41)*COS(Z41)*COS(AA41)</f>
        <v>1</v>
      </c>
      <c r="AC41" s="1">
        <f t="shared" si="18"/>
        <v>0</v>
      </c>
      <c r="AD41" s="1">
        <f t="shared" si="19"/>
        <v>0</v>
      </c>
      <c r="AE41" s="1" t="b">
        <f>IF(Y41&lt;&gt;Z41,90*(1+ABS(Y41-Z41)/(Y41-Z41)))</f>
        <v>0</v>
      </c>
      <c r="AF41" s="1">
        <f>IF(AA41&lt;&gt;0,90+$Z$4*ATAN((SIN(Y41)*AB41-SIN(Z41))/(SIN(AA41)*COS(Y41)^2)),AE41*1)</f>
        <v>0</v>
      </c>
      <c r="AG41" s="1">
        <f>IF(SIN(AA41)&lt;0,AF41+180,AF41*1)</f>
        <v>0</v>
      </c>
      <c r="AH41" s="1">
        <f t="shared" si="22"/>
        <v>0</v>
      </c>
      <c r="AJ41" s="1">
        <f>6365.11*AD41</f>
        <v>0</v>
      </c>
      <c r="AK41" s="1">
        <f t="shared" si="1"/>
        <v>5</v>
      </c>
      <c r="AN41" s="1">
        <f>X41/$Z$4</f>
        <v>0</v>
      </c>
      <c r="AO41" s="1">
        <f t="shared" si="3"/>
        <v>0</v>
      </c>
      <c r="AP41" s="1">
        <f>($T$8-T41)*2/$Z$4</f>
        <v>0</v>
      </c>
      <c r="AQ41" s="1">
        <f>SIN(AN41)*SIN(AO41)+COS(AN41)*COS(AO41)*COS(AP41)</f>
        <v>1</v>
      </c>
      <c r="AR41" s="1">
        <f t="shared" si="6"/>
        <v>0</v>
      </c>
      <c r="AS41" s="1">
        <f>IF(AC41&lt;0,180/$Z$4+AC41,AC41)</f>
        <v>0</v>
      </c>
      <c r="AT41" s="1" t="b">
        <f>IF(AN41&lt;&gt;AO41,90*(1+ABS(AN41-AO41)/(AN41-AO41)))</f>
        <v>0</v>
      </c>
      <c r="AU41" s="1">
        <f>IF(AP41&lt;&gt;0,90+$Z$4*ATAN((SIN(AN41)*AQ41-SIN(AO41))/(SIN(AP41)*COS(AN41)^2)),AT41*1)</f>
        <v>0</v>
      </c>
      <c r="AV41" s="1">
        <f>IF(SIN(AP41)&lt;0,AU41+180,AU41*1)</f>
        <v>0</v>
      </c>
      <c r="AW41" s="1">
        <f t="shared" si="11"/>
        <v>0</v>
      </c>
      <c r="BA41" s="54">
        <f>M41</f>
        <v>0</v>
      </c>
      <c r="BB41" s="1">
        <f>C41</f>
        <v>0</v>
      </c>
      <c r="BC41" s="1">
        <f>K41</f>
        <v>0</v>
      </c>
    </row>
    <row r="42" spans="1:55" ht="15">
      <c r="A42" s="61"/>
      <c r="B42" s="62"/>
      <c r="C42" s="63"/>
      <c r="D42" s="71" t="s">
        <v>177</v>
      </c>
      <c r="E42" s="72">
        <v>0</v>
      </c>
      <c r="F42" s="62"/>
      <c r="G42" s="71" t="s">
        <v>177</v>
      </c>
      <c r="H42" s="72">
        <v>0</v>
      </c>
      <c r="I42" s="32" t="s">
        <v>54</v>
      </c>
      <c r="J42" s="62"/>
      <c r="K42" s="95"/>
      <c r="L42" s="66"/>
      <c r="M42" s="56">
        <f t="shared" si="12"/>
        <v>0</v>
      </c>
      <c r="N42" s="57">
        <f t="shared" si="13"/>
        <v>0</v>
      </c>
      <c r="O42" s="79">
        <f aca="true" t="shared" si="48" ref="O42:O61">IF(K42&lt;&gt;0,AH42,"")</f>
      </c>
      <c r="P42" s="79">
        <f aca="true" t="shared" si="49" ref="P42:P61">IF(K42&lt;&gt;0,AW42,"")</f>
      </c>
      <c r="T42" s="1">
        <v>0</v>
      </c>
      <c r="X42" s="1">
        <v>0</v>
      </c>
      <c r="Y42" s="1">
        <f t="shared" si="14"/>
        <v>0</v>
      </c>
      <c r="Z42" s="1">
        <f aca="true" t="shared" si="50" ref="Z42:Z61">X42/$Z$4</f>
        <v>0</v>
      </c>
      <c r="AA42" s="1">
        <f aca="true" t="shared" si="51" ref="AA42:AA61">(T42-$T$8)*2/$Z$4</f>
        <v>0</v>
      </c>
      <c r="AB42" s="1">
        <f aca="true" t="shared" si="52" ref="AB42:AB61">SIN(Y42)*SIN(Z42)+COS(Y42)*COS(Z42)*COS(AA42)</f>
        <v>1</v>
      </c>
      <c r="AC42" s="1">
        <f t="shared" si="18"/>
        <v>0</v>
      </c>
      <c r="AD42" s="1">
        <f t="shared" si="19"/>
        <v>0</v>
      </c>
      <c r="AE42" s="1" t="b">
        <f aca="true" t="shared" si="53" ref="AE42:AE61">IF(Y42&lt;&gt;Z42,90*(1+ABS(Y42-Z42)/(Y42-Z42)))</f>
        <v>0</v>
      </c>
      <c r="AF42" s="1">
        <f aca="true" t="shared" si="54" ref="AF42:AF61">IF(AA42&lt;&gt;0,90+$Z$4*ATAN((SIN(Y42)*AB42-SIN(Z42))/(SIN(AA42)*COS(Y42)^2)),AE42*1)</f>
        <v>0</v>
      </c>
      <c r="AG42" s="1">
        <f aca="true" t="shared" si="55" ref="AG42:AG61">IF(SIN(AA42)&lt;0,AF42+180,AF42*1)</f>
        <v>0</v>
      </c>
      <c r="AH42" s="1">
        <f t="shared" si="22"/>
        <v>0</v>
      </c>
      <c r="AJ42" s="1">
        <f aca="true" t="shared" si="56" ref="AJ42:AJ61">6365.11*AD42</f>
        <v>0</v>
      </c>
      <c r="AK42" s="1">
        <f t="shared" si="1"/>
        <v>5</v>
      </c>
      <c r="AN42" s="1">
        <f aca="true" t="shared" si="57" ref="AN42:AN61">X42/$Z$4</f>
        <v>0</v>
      </c>
      <c r="AO42" s="1">
        <f t="shared" si="3"/>
        <v>0</v>
      </c>
      <c r="AP42" s="1">
        <f aca="true" t="shared" si="58" ref="AP42:AP61">($T$8-T42)*2/$Z$4</f>
        <v>0</v>
      </c>
      <c r="AQ42" s="1">
        <f aca="true" t="shared" si="59" ref="AQ42:AQ61">SIN(AN42)*SIN(AO42)+COS(AN42)*COS(AO42)*COS(AP42)</f>
        <v>1</v>
      </c>
      <c r="AR42" s="1">
        <f t="shared" si="6"/>
        <v>0</v>
      </c>
      <c r="AS42" s="1">
        <f aca="true" t="shared" si="60" ref="AS42:AS61">IF(AC42&lt;0,180/$Z$4+AC42,AC42)</f>
        <v>0</v>
      </c>
      <c r="AT42" s="1" t="b">
        <f aca="true" t="shared" si="61" ref="AT42:AT61">IF(AN42&lt;&gt;AO42,90*(1+ABS(AN42-AO42)/(AN42-AO42)))</f>
        <v>0</v>
      </c>
      <c r="AU42" s="1">
        <f aca="true" t="shared" si="62" ref="AU42:AU61">IF(AP42&lt;&gt;0,90+$Z$4*ATAN((SIN(AN42)*AQ42-SIN(AO42))/(SIN(AP42)*COS(AN42)^2)),AT42*1)</f>
        <v>0</v>
      </c>
      <c r="AV42" s="1">
        <f aca="true" t="shared" si="63" ref="AV42:AV61">IF(SIN(AP42)&lt;0,AU42+180,AU42*1)</f>
        <v>0</v>
      </c>
      <c r="AW42" s="1">
        <f t="shared" si="11"/>
        <v>0</v>
      </c>
      <c r="BA42" s="54">
        <f aca="true" t="shared" si="64" ref="BA42:BA61">M42</f>
        <v>0</v>
      </c>
      <c r="BB42" s="1">
        <f aca="true" t="shared" si="65" ref="BB42:BB61">C42</f>
        <v>0</v>
      </c>
      <c r="BC42" s="1">
        <f aca="true" t="shared" si="66" ref="BC42:BC61">K42</f>
        <v>0</v>
      </c>
    </row>
    <row r="43" spans="1:55" ht="15">
      <c r="A43" s="61"/>
      <c r="B43" s="62"/>
      <c r="C43" s="63"/>
      <c r="D43" s="71" t="s">
        <v>177</v>
      </c>
      <c r="E43" s="72">
        <v>0</v>
      </c>
      <c r="F43" s="62"/>
      <c r="G43" s="71" t="s">
        <v>177</v>
      </c>
      <c r="H43" s="72">
        <v>0</v>
      </c>
      <c r="I43" s="32" t="s">
        <v>55</v>
      </c>
      <c r="J43" s="62"/>
      <c r="K43" s="95"/>
      <c r="L43" s="66"/>
      <c r="M43" s="56">
        <f t="shared" si="12"/>
        <v>0</v>
      </c>
      <c r="N43" s="57">
        <f t="shared" si="13"/>
        <v>0</v>
      </c>
      <c r="O43" s="79">
        <f t="shared" si="48"/>
      </c>
      <c r="P43" s="79">
        <f t="shared" si="49"/>
      </c>
      <c r="T43" s="1">
        <v>0</v>
      </c>
      <c r="X43" s="1">
        <v>0</v>
      </c>
      <c r="Y43" s="1">
        <f t="shared" si="14"/>
        <v>0</v>
      </c>
      <c r="Z43" s="1">
        <f t="shared" si="50"/>
        <v>0</v>
      </c>
      <c r="AA43" s="1">
        <f t="shared" si="51"/>
        <v>0</v>
      </c>
      <c r="AB43" s="1">
        <f t="shared" si="52"/>
        <v>1</v>
      </c>
      <c r="AC43" s="1">
        <f t="shared" si="18"/>
        <v>0</v>
      </c>
      <c r="AD43" s="1">
        <f t="shared" si="19"/>
        <v>0</v>
      </c>
      <c r="AE43" s="1" t="b">
        <f t="shared" si="53"/>
        <v>0</v>
      </c>
      <c r="AF43" s="1">
        <f t="shared" si="54"/>
        <v>0</v>
      </c>
      <c r="AG43" s="1">
        <f t="shared" si="55"/>
        <v>0</v>
      </c>
      <c r="AH43" s="1">
        <f t="shared" si="22"/>
        <v>0</v>
      </c>
      <c r="AJ43" s="1">
        <f t="shared" si="56"/>
        <v>0</v>
      </c>
      <c r="AK43" s="1">
        <f t="shared" si="1"/>
        <v>5</v>
      </c>
      <c r="AN43" s="1">
        <f t="shared" si="57"/>
        <v>0</v>
      </c>
      <c r="AO43" s="1">
        <f t="shared" si="3"/>
        <v>0</v>
      </c>
      <c r="AP43" s="1">
        <f t="shared" si="58"/>
        <v>0</v>
      </c>
      <c r="AQ43" s="1">
        <f t="shared" si="59"/>
        <v>1</v>
      </c>
      <c r="AR43" s="1">
        <f t="shared" si="6"/>
        <v>0</v>
      </c>
      <c r="AS43" s="1">
        <f t="shared" si="60"/>
        <v>0</v>
      </c>
      <c r="AT43" s="1" t="b">
        <f t="shared" si="61"/>
        <v>0</v>
      </c>
      <c r="AU43" s="1">
        <f t="shared" si="62"/>
        <v>0</v>
      </c>
      <c r="AV43" s="1">
        <f t="shared" si="63"/>
        <v>0</v>
      </c>
      <c r="AW43" s="1">
        <f t="shared" si="11"/>
        <v>0</v>
      </c>
      <c r="BA43" s="54">
        <f t="shared" si="64"/>
        <v>0</v>
      </c>
      <c r="BB43" s="1">
        <f t="shared" si="65"/>
        <v>0</v>
      </c>
      <c r="BC43" s="1">
        <f t="shared" si="66"/>
        <v>0</v>
      </c>
    </row>
    <row r="44" spans="1:55" ht="15">
      <c r="A44" s="61"/>
      <c r="B44" s="62"/>
      <c r="C44" s="63"/>
      <c r="D44" s="71" t="s">
        <v>177</v>
      </c>
      <c r="E44" s="72">
        <v>0</v>
      </c>
      <c r="F44" s="62"/>
      <c r="G44" s="71" t="s">
        <v>177</v>
      </c>
      <c r="H44" s="72">
        <v>0</v>
      </c>
      <c r="I44" s="32" t="s">
        <v>56</v>
      </c>
      <c r="J44" s="62"/>
      <c r="K44" s="95"/>
      <c r="L44" s="66"/>
      <c r="M44" s="56">
        <f t="shared" si="12"/>
        <v>0</v>
      </c>
      <c r="N44" s="57">
        <f t="shared" si="13"/>
        <v>0</v>
      </c>
      <c r="O44" s="79">
        <f t="shared" si="48"/>
      </c>
      <c r="P44" s="79">
        <f t="shared" si="49"/>
      </c>
      <c r="T44" s="1">
        <v>0</v>
      </c>
      <c r="X44" s="1">
        <v>0</v>
      </c>
      <c r="Y44" s="1">
        <f t="shared" si="14"/>
        <v>0</v>
      </c>
      <c r="Z44" s="1">
        <f t="shared" si="50"/>
        <v>0</v>
      </c>
      <c r="AA44" s="1">
        <f t="shared" si="51"/>
        <v>0</v>
      </c>
      <c r="AB44" s="1">
        <f t="shared" si="52"/>
        <v>1</v>
      </c>
      <c r="AC44" s="1">
        <f t="shared" si="18"/>
        <v>0</v>
      </c>
      <c r="AD44" s="1">
        <f t="shared" si="19"/>
        <v>0</v>
      </c>
      <c r="AE44" s="1" t="b">
        <f t="shared" si="53"/>
        <v>0</v>
      </c>
      <c r="AF44" s="1">
        <f t="shared" si="54"/>
        <v>0</v>
      </c>
      <c r="AG44" s="1">
        <f t="shared" si="55"/>
        <v>0</v>
      </c>
      <c r="AH44" s="1">
        <f t="shared" si="22"/>
        <v>0</v>
      </c>
      <c r="AJ44" s="1">
        <f t="shared" si="56"/>
        <v>0</v>
      </c>
      <c r="AK44" s="1">
        <f t="shared" si="1"/>
        <v>5</v>
      </c>
      <c r="AN44" s="1">
        <f t="shared" si="57"/>
        <v>0</v>
      </c>
      <c r="AO44" s="1">
        <f t="shared" si="3"/>
        <v>0</v>
      </c>
      <c r="AP44" s="1">
        <f t="shared" si="58"/>
        <v>0</v>
      </c>
      <c r="AQ44" s="1">
        <f t="shared" si="59"/>
        <v>1</v>
      </c>
      <c r="AR44" s="1">
        <f t="shared" si="6"/>
        <v>0</v>
      </c>
      <c r="AS44" s="1">
        <f t="shared" si="60"/>
        <v>0</v>
      </c>
      <c r="AT44" s="1" t="b">
        <f t="shared" si="61"/>
        <v>0</v>
      </c>
      <c r="AU44" s="1">
        <f t="shared" si="62"/>
        <v>0</v>
      </c>
      <c r="AV44" s="1">
        <f t="shared" si="63"/>
        <v>0</v>
      </c>
      <c r="AW44" s="1">
        <f t="shared" si="11"/>
        <v>0</v>
      </c>
      <c r="BA44" s="54">
        <f t="shared" si="64"/>
        <v>0</v>
      </c>
      <c r="BB44" s="1">
        <f t="shared" si="65"/>
        <v>0</v>
      </c>
      <c r="BC44" s="1">
        <f t="shared" si="66"/>
        <v>0</v>
      </c>
    </row>
    <row r="45" spans="1:55" ht="15">
      <c r="A45" s="61"/>
      <c r="B45" s="62"/>
      <c r="C45" s="63"/>
      <c r="D45" s="71" t="s">
        <v>177</v>
      </c>
      <c r="E45" s="72">
        <v>0</v>
      </c>
      <c r="F45" s="62"/>
      <c r="G45" s="71" t="s">
        <v>177</v>
      </c>
      <c r="H45" s="72">
        <v>0</v>
      </c>
      <c r="I45" s="32" t="s">
        <v>57</v>
      </c>
      <c r="J45" s="62"/>
      <c r="K45" s="95"/>
      <c r="L45" s="66"/>
      <c r="M45" s="56">
        <f t="shared" si="12"/>
        <v>0</v>
      </c>
      <c r="N45" s="57">
        <f t="shared" si="13"/>
        <v>0</v>
      </c>
      <c r="O45" s="79">
        <f t="shared" si="48"/>
      </c>
      <c r="P45" s="79">
        <f t="shared" si="49"/>
      </c>
      <c r="T45" s="1">
        <v>0</v>
      </c>
      <c r="X45" s="1">
        <v>0</v>
      </c>
      <c r="Y45" s="1">
        <f t="shared" si="14"/>
        <v>0</v>
      </c>
      <c r="Z45" s="1">
        <f t="shared" si="50"/>
        <v>0</v>
      </c>
      <c r="AA45" s="1">
        <f t="shared" si="51"/>
        <v>0</v>
      </c>
      <c r="AB45" s="1">
        <f t="shared" si="52"/>
        <v>1</v>
      </c>
      <c r="AC45" s="1">
        <f t="shared" si="18"/>
        <v>0</v>
      </c>
      <c r="AD45" s="1">
        <f t="shared" si="19"/>
        <v>0</v>
      </c>
      <c r="AE45" s="1" t="b">
        <f t="shared" si="53"/>
        <v>0</v>
      </c>
      <c r="AF45" s="1">
        <f t="shared" si="54"/>
        <v>0</v>
      </c>
      <c r="AG45" s="1">
        <f t="shared" si="55"/>
        <v>0</v>
      </c>
      <c r="AH45" s="1">
        <f t="shared" si="22"/>
        <v>0</v>
      </c>
      <c r="AJ45" s="1">
        <f t="shared" si="56"/>
        <v>0</v>
      </c>
      <c r="AK45" s="1">
        <f t="shared" si="1"/>
        <v>5</v>
      </c>
      <c r="AN45" s="1">
        <f t="shared" si="57"/>
        <v>0</v>
      </c>
      <c r="AO45" s="1">
        <f t="shared" si="3"/>
        <v>0</v>
      </c>
      <c r="AP45" s="1">
        <f t="shared" si="58"/>
        <v>0</v>
      </c>
      <c r="AQ45" s="1">
        <f t="shared" si="59"/>
        <v>1</v>
      </c>
      <c r="AR45" s="1">
        <f t="shared" si="6"/>
        <v>0</v>
      </c>
      <c r="AS45" s="1">
        <f t="shared" si="60"/>
        <v>0</v>
      </c>
      <c r="AT45" s="1" t="b">
        <f t="shared" si="61"/>
        <v>0</v>
      </c>
      <c r="AU45" s="1">
        <f t="shared" si="62"/>
        <v>0</v>
      </c>
      <c r="AV45" s="1">
        <f t="shared" si="63"/>
        <v>0</v>
      </c>
      <c r="AW45" s="1">
        <f t="shared" si="11"/>
        <v>0</v>
      </c>
      <c r="BA45" s="54">
        <f t="shared" si="64"/>
        <v>0</v>
      </c>
      <c r="BB45" s="1">
        <f t="shared" si="65"/>
        <v>0</v>
      </c>
      <c r="BC45" s="1">
        <f t="shared" si="66"/>
        <v>0</v>
      </c>
    </row>
    <row r="46" spans="1:55" ht="15">
      <c r="A46" s="61"/>
      <c r="B46" s="62"/>
      <c r="C46" s="63"/>
      <c r="D46" s="71" t="s">
        <v>177</v>
      </c>
      <c r="E46" s="72">
        <v>0</v>
      </c>
      <c r="F46" s="62"/>
      <c r="G46" s="71" t="s">
        <v>177</v>
      </c>
      <c r="H46" s="72">
        <v>0</v>
      </c>
      <c r="I46" s="32" t="s">
        <v>58</v>
      </c>
      <c r="J46" s="62"/>
      <c r="K46" s="95"/>
      <c r="L46" s="66"/>
      <c r="M46" s="56">
        <f t="shared" si="12"/>
        <v>0</v>
      </c>
      <c r="N46" s="57">
        <f t="shared" si="13"/>
        <v>0</v>
      </c>
      <c r="O46" s="79">
        <f t="shared" si="48"/>
      </c>
      <c r="P46" s="79">
        <f t="shared" si="49"/>
      </c>
      <c r="T46" s="1">
        <v>0</v>
      </c>
      <c r="X46" s="1">
        <v>0</v>
      </c>
      <c r="Y46" s="1">
        <f t="shared" si="14"/>
        <v>0</v>
      </c>
      <c r="Z46" s="1">
        <f t="shared" si="50"/>
        <v>0</v>
      </c>
      <c r="AA46" s="1">
        <f t="shared" si="51"/>
        <v>0</v>
      </c>
      <c r="AB46" s="1">
        <f t="shared" si="52"/>
        <v>1</v>
      </c>
      <c r="AC46" s="1">
        <f t="shared" si="18"/>
        <v>0</v>
      </c>
      <c r="AD46" s="1">
        <f t="shared" si="19"/>
        <v>0</v>
      </c>
      <c r="AE46" s="1" t="b">
        <f t="shared" si="53"/>
        <v>0</v>
      </c>
      <c r="AF46" s="1">
        <f t="shared" si="54"/>
        <v>0</v>
      </c>
      <c r="AG46" s="1">
        <f t="shared" si="55"/>
        <v>0</v>
      </c>
      <c r="AH46" s="1">
        <f t="shared" si="22"/>
        <v>0</v>
      </c>
      <c r="AJ46" s="1">
        <f t="shared" si="56"/>
        <v>0</v>
      </c>
      <c r="AK46" s="1">
        <f t="shared" si="1"/>
        <v>5</v>
      </c>
      <c r="AN46" s="1">
        <f t="shared" si="57"/>
        <v>0</v>
      </c>
      <c r="AO46" s="1">
        <f t="shared" si="3"/>
        <v>0</v>
      </c>
      <c r="AP46" s="1">
        <f t="shared" si="58"/>
        <v>0</v>
      </c>
      <c r="AQ46" s="1">
        <f t="shared" si="59"/>
        <v>1</v>
      </c>
      <c r="AR46" s="1">
        <f t="shared" si="6"/>
        <v>0</v>
      </c>
      <c r="AS46" s="1">
        <f t="shared" si="60"/>
        <v>0</v>
      </c>
      <c r="AT46" s="1" t="b">
        <f t="shared" si="61"/>
        <v>0</v>
      </c>
      <c r="AU46" s="1">
        <f t="shared" si="62"/>
        <v>0</v>
      </c>
      <c r="AV46" s="1">
        <f t="shared" si="63"/>
        <v>0</v>
      </c>
      <c r="AW46" s="1">
        <f t="shared" si="11"/>
        <v>0</v>
      </c>
      <c r="BA46" s="54">
        <f t="shared" si="64"/>
        <v>0</v>
      </c>
      <c r="BB46" s="1">
        <f t="shared" si="65"/>
        <v>0</v>
      </c>
      <c r="BC46" s="1">
        <f t="shared" si="66"/>
        <v>0</v>
      </c>
    </row>
    <row r="47" spans="1:55" ht="15">
      <c r="A47" s="61"/>
      <c r="B47" s="62"/>
      <c r="C47" s="63"/>
      <c r="D47" s="71" t="s">
        <v>177</v>
      </c>
      <c r="E47" s="72">
        <v>0</v>
      </c>
      <c r="F47" s="62"/>
      <c r="G47" s="71" t="s">
        <v>177</v>
      </c>
      <c r="H47" s="72">
        <v>0</v>
      </c>
      <c r="I47" s="32" t="s">
        <v>59</v>
      </c>
      <c r="J47" s="62"/>
      <c r="K47" s="95"/>
      <c r="L47" s="66"/>
      <c r="M47" s="56">
        <f t="shared" si="12"/>
        <v>0</v>
      </c>
      <c r="N47" s="57">
        <f t="shared" si="13"/>
        <v>0</v>
      </c>
      <c r="O47" s="79">
        <f t="shared" si="48"/>
      </c>
      <c r="P47" s="79">
        <f t="shared" si="49"/>
      </c>
      <c r="T47" s="1">
        <v>0</v>
      </c>
      <c r="X47" s="1">
        <v>0</v>
      </c>
      <c r="Y47" s="1">
        <f t="shared" si="14"/>
        <v>0</v>
      </c>
      <c r="Z47" s="1">
        <f t="shared" si="50"/>
        <v>0</v>
      </c>
      <c r="AA47" s="1">
        <f t="shared" si="51"/>
        <v>0</v>
      </c>
      <c r="AB47" s="1">
        <f t="shared" si="52"/>
        <v>1</v>
      </c>
      <c r="AC47" s="1">
        <f t="shared" si="18"/>
        <v>0</v>
      </c>
      <c r="AD47" s="1">
        <f t="shared" si="19"/>
        <v>0</v>
      </c>
      <c r="AE47" s="1" t="b">
        <f t="shared" si="53"/>
        <v>0</v>
      </c>
      <c r="AF47" s="1">
        <f t="shared" si="54"/>
        <v>0</v>
      </c>
      <c r="AG47" s="1">
        <f t="shared" si="55"/>
        <v>0</v>
      </c>
      <c r="AH47" s="1">
        <f t="shared" si="22"/>
        <v>0</v>
      </c>
      <c r="AJ47" s="1">
        <f t="shared" si="56"/>
        <v>0</v>
      </c>
      <c r="AK47" s="1">
        <f t="shared" si="1"/>
        <v>5</v>
      </c>
      <c r="AN47" s="1">
        <f t="shared" si="57"/>
        <v>0</v>
      </c>
      <c r="AO47" s="1">
        <f t="shared" si="3"/>
        <v>0</v>
      </c>
      <c r="AP47" s="1">
        <f t="shared" si="58"/>
        <v>0</v>
      </c>
      <c r="AQ47" s="1">
        <f t="shared" si="59"/>
        <v>1</v>
      </c>
      <c r="AR47" s="1">
        <f t="shared" si="6"/>
        <v>0</v>
      </c>
      <c r="AS47" s="1">
        <f t="shared" si="60"/>
        <v>0</v>
      </c>
      <c r="AT47" s="1" t="b">
        <f t="shared" si="61"/>
        <v>0</v>
      </c>
      <c r="AU47" s="1">
        <f t="shared" si="62"/>
        <v>0</v>
      </c>
      <c r="AV47" s="1">
        <f t="shared" si="63"/>
        <v>0</v>
      </c>
      <c r="AW47" s="1">
        <f t="shared" si="11"/>
        <v>0</v>
      </c>
      <c r="BA47" s="54">
        <f t="shared" si="64"/>
        <v>0</v>
      </c>
      <c r="BB47" s="1">
        <f t="shared" si="65"/>
        <v>0</v>
      </c>
      <c r="BC47" s="1">
        <f t="shared" si="66"/>
        <v>0</v>
      </c>
    </row>
    <row r="48" spans="1:55" ht="15">
      <c r="A48" s="61"/>
      <c r="B48" s="62"/>
      <c r="C48" s="63"/>
      <c r="D48" s="71" t="s">
        <v>177</v>
      </c>
      <c r="E48" s="72">
        <v>0</v>
      </c>
      <c r="F48" s="62"/>
      <c r="G48" s="71" t="s">
        <v>177</v>
      </c>
      <c r="H48" s="72">
        <v>0</v>
      </c>
      <c r="I48" s="32" t="s">
        <v>60</v>
      </c>
      <c r="J48" s="62"/>
      <c r="K48" s="95"/>
      <c r="L48" s="66"/>
      <c r="M48" s="56">
        <f t="shared" si="12"/>
        <v>0</v>
      </c>
      <c r="N48" s="57">
        <f t="shared" si="13"/>
        <v>0</v>
      </c>
      <c r="O48" s="79">
        <f t="shared" si="48"/>
      </c>
      <c r="P48" s="79">
        <f t="shared" si="49"/>
      </c>
      <c r="T48" s="1">
        <v>0</v>
      </c>
      <c r="X48" s="1">
        <v>0</v>
      </c>
      <c r="Y48" s="1">
        <f t="shared" si="14"/>
        <v>0</v>
      </c>
      <c r="Z48" s="1">
        <f t="shared" si="50"/>
        <v>0</v>
      </c>
      <c r="AA48" s="1">
        <f t="shared" si="51"/>
        <v>0</v>
      </c>
      <c r="AB48" s="1">
        <f t="shared" si="52"/>
        <v>1</v>
      </c>
      <c r="AC48" s="1">
        <f t="shared" si="18"/>
        <v>0</v>
      </c>
      <c r="AD48" s="1">
        <f t="shared" si="19"/>
        <v>0</v>
      </c>
      <c r="AE48" s="1" t="b">
        <f t="shared" si="53"/>
        <v>0</v>
      </c>
      <c r="AF48" s="1">
        <f t="shared" si="54"/>
        <v>0</v>
      </c>
      <c r="AG48" s="1">
        <f t="shared" si="55"/>
        <v>0</v>
      </c>
      <c r="AH48" s="1">
        <f t="shared" si="22"/>
        <v>0</v>
      </c>
      <c r="AJ48" s="1">
        <f t="shared" si="56"/>
        <v>0</v>
      </c>
      <c r="AK48" s="1">
        <f t="shared" si="1"/>
        <v>5</v>
      </c>
      <c r="AN48" s="1">
        <f t="shared" si="57"/>
        <v>0</v>
      </c>
      <c r="AO48" s="1">
        <f t="shared" si="3"/>
        <v>0</v>
      </c>
      <c r="AP48" s="1">
        <f t="shared" si="58"/>
        <v>0</v>
      </c>
      <c r="AQ48" s="1">
        <f t="shared" si="59"/>
        <v>1</v>
      </c>
      <c r="AR48" s="1">
        <f t="shared" si="6"/>
        <v>0</v>
      </c>
      <c r="AS48" s="1">
        <f t="shared" si="60"/>
        <v>0</v>
      </c>
      <c r="AT48" s="1" t="b">
        <f t="shared" si="61"/>
        <v>0</v>
      </c>
      <c r="AU48" s="1">
        <f t="shared" si="62"/>
        <v>0</v>
      </c>
      <c r="AV48" s="1">
        <f t="shared" si="63"/>
        <v>0</v>
      </c>
      <c r="AW48" s="1">
        <f t="shared" si="11"/>
        <v>0</v>
      </c>
      <c r="BA48" s="54">
        <f t="shared" si="64"/>
        <v>0</v>
      </c>
      <c r="BB48" s="1">
        <f t="shared" si="65"/>
        <v>0</v>
      </c>
      <c r="BC48" s="1">
        <f t="shared" si="66"/>
        <v>0</v>
      </c>
    </row>
    <row r="49" spans="1:55" ht="15">
      <c r="A49" s="61"/>
      <c r="B49" s="62"/>
      <c r="C49" s="63"/>
      <c r="D49" s="71" t="s">
        <v>177</v>
      </c>
      <c r="E49" s="72">
        <v>0</v>
      </c>
      <c r="F49" s="62"/>
      <c r="G49" s="71" t="s">
        <v>177</v>
      </c>
      <c r="H49" s="72">
        <v>0</v>
      </c>
      <c r="I49" s="32" t="s">
        <v>61</v>
      </c>
      <c r="J49" s="62"/>
      <c r="K49" s="95"/>
      <c r="L49" s="66"/>
      <c r="M49" s="56">
        <f t="shared" si="12"/>
        <v>0</v>
      </c>
      <c r="N49" s="57">
        <f t="shared" si="13"/>
        <v>0</v>
      </c>
      <c r="O49" s="79">
        <f t="shared" si="48"/>
      </c>
      <c r="P49" s="79">
        <f t="shared" si="49"/>
      </c>
      <c r="T49" s="1">
        <v>0</v>
      </c>
      <c r="X49" s="1">
        <v>0</v>
      </c>
      <c r="Y49" s="1">
        <f t="shared" si="14"/>
        <v>0</v>
      </c>
      <c r="Z49" s="1">
        <f t="shared" si="50"/>
        <v>0</v>
      </c>
      <c r="AA49" s="1">
        <f t="shared" si="51"/>
        <v>0</v>
      </c>
      <c r="AB49" s="1">
        <f t="shared" si="52"/>
        <v>1</v>
      </c>
      <c r="AC49" s="1">
        <f t="shared" si="18"/>
        <v>0</v>
      </c>
      <c r="AD49" s="1">
        <f t="shared" si="19"/>
        <v>0</v>
      </c>
      <c r="AE49" s="1" t="b">
        <f t="shared" si="53"/>
        <v>0</v>
      </c>
      <c r="AF49" s="1">
        <f t="shared" si="54"/>
        <v>0</v>
      </c>
      <c r="AG49" s="1">
        <f t="shared" si="55"/>
        <v>0</v>
      </c>
      <c r="AH49" s="1">
        <f t="shared" si="22"/>
        <v>0</v>
      </c>
      <c r="AJ49" s="1">
        <f t="shared" si="56"/>
        <v>0</v>
      </c>
      <c r="AK49" s="1">
        <f t="shared" si="1"/>
        <v>5</v>
      </c>
      <c r="AN49" s="1">
        <f t="shared" si="57"/>
        <v>0</v>
      </c>
      <c r="AO49" s="1">
        <f t="shared" si="3"/>
        <v>0</v>
      </c>
      <c r="AP49" s="1">
        <f t="shared" si="58"/>
        <v>0</v>
      </c>
      <c r="AQ49" s="1">
        <f t="shared" si="59"/>
        <v>1</v>
      </c>
      <c r="AR49" s="1">
        <f t="shared" si="6"/>
        <v>0</v>
      </c>
      <c r="AS49" s="1">
        <f t="shared" si="60"/>
        <v>0</v>
      </c>
      <c r="AT49" s="1" t="b">
        <f t="shared" si="61"/>
        <v>0</v>
      </c>
      <c r="AU49" s="1">
        <f t="shared" si="62"/>
        <v>0</v>
      </c>
      <c r="AV49" s="1">
        <f t="shared" si="63"/>
        <v>0</v>
      </c>
      <c r="AW49" s="1">
        <f t="shared" si="11"/>
        <v>0</v>
      </c>
      <c r="BA49" s="54">
        <f t="shared" si="64"/>
        <v>0</v>
      </c>
      <c r="BB49" s="1">
        <f t="shared" si="65"/>
        <v>0</v>
      </c>
      <c r="BC49" s="1">
        <f t="shared" si="66"/>
        <v>0</v>
      </c>
    </row>
    <row r="50" spans="1:55" ht="15">
      <c r="A50" s="61"/>
      <c r="B50" s="62"/>
      <c r="C50" s="63"/>
      <c r="D50" s="71" t="s">
        <v>177</v>
      </c>
      <c r="E50" s="72">
        <v>0</v>
      </c>
      <c r="F50" s="62"/>
      <c r="G50" s="71" t="s">
        <v>177</v>
      </c>
      <c r="H50" s="72">
        <v>0</v>
      </c>
      <c r="I50" s="32" t="s">
        <v>62</v>
      </c>
      <c r="J50" s="62"/>
      <c r="K50" s="95"/>
      <c r="L50" s="66"/>
      <c r="M50" s="56">
        <f t="shared" si="12"/>
        <v>0</v>
      </c>
      <c r="N50" s="57">
        <f t="shared" si="13"/>
        <v>0</v>
      </c>
      <c r="O50" s="79">
        <f t="shared" si="48"/>
      </c>
      <c r="P50" s="79">
        <f t="shared" si="49"/>
      </c>
      <c r="T50" s="1">
        <v>0</v>
      </c>
      <c r="X50" s="1">
        <v>0</v>
      </c>
      <c r="Y50" s="1">
        <f t="shared" si="14"/>
        <v>0</v>
      </c>
      <c r="Z50" s="1">
        <f t="shared" si="50"/>
        <v>0</v>
      </c>
      <c r="AA50" s="1">
        <f t="shared" si="51"/>
        <v>0</v>
      </c>
      <c r="AB50" s="1">
        <f t="shared" si="52"/>
        <v>1</v>
      </c>
      <c r="AC50" s="1">
        <f t="shared" si="18"/>
        <v>0</v>
      </c>
      <c r="AD50" s="1">
        <f t="shared" si="19"/>
        <v>0</v>
      </c>
      <c r="AE50" s="1" t="b">
        <f t="shared" si="53"/>
        <v>0</v>
      </c>
      <c r="AF50" s="1">
        <f t="shared" si="54"/>
        <v>0</v>
      </c>
      <c r="AG50" s="1">
        <f t="shared" si="55"/>
        <v>0</v>
      </c>
      <c r="AH50" s="1">
        <f t="shared" si="22"/>
        <v>0</v>
      </c>
      <c r="AJ50" s="1">
        <f t="shared" si="56"/>
        <v>0</v>
      </c>
      <c r="AK50" s="1">
        <f t="shared" si="1"/>
        <v>5</v>
      </c>
      <c r="AN50" s="1">
        <f t="shared" si="57"/>
        <v>0</v>
      </c>
      <c r="AO50" s="1">
        <f t="shared" si="3"/>
        <v>0</v>
      </c>
      <c r="AP50" s="1">
        <f t="shared" si="58"/>
        <v>0</v>
      </c>
      <c r="AQ50" s="1">
        <f t="shared" si="59"/>
        <v>1</v>
      </c>
      <c r="AR50" s="1">
        <f t="shared" si="6"/>
        <v>0</v>
      </c>
      <c r="AS50" s="1">
        <f t="shared" si="60"/>
        <v>0</v>
      </c>
      <c r="AT50" s="1" t="b">
        <f t="shared" si="61"/>
        <v>0</v>
      </c>
      <c r="AU50" s="1">
        <f t="shared" si="62"/>
        <v>0</v>
      </c>
      <c r="AV50" s="1">
        <f t="shared" si="63"/>
        <v>0</v>
      </c>
      <c r="AW50" s="1">
        <f t="shared" si="11"/>
        <v>0</v>
      </c>
      <c r="BA50" s="54">
        <f t="shared" si="64"/>
        <v>0</v>
      </c>
      <c r="BB50" s="1">
        <f t="shared" si="65"/>
        <v>0</v>
      </c>
      <c r="BC50" s="1">
        <f t="shared" si="66"/>
        <v>0</v>
      </c>
    </row>
    <row r="51" spans="1:55" ht="15">
      <c r="A51" s="61"/>
      <c r="B51" s="62"/>
      <c r="C51" s="63"/>
      <c r="D51" s="71" t="s">
        <v>177</v>
      </c>
      <c r="E51" s="72">
        <v>0</v>
      </c>
      <c r="F51" s="62"/>
      <c r="G51" s="71" t="s">
        <v>177</v>
      </c>
      <c r="H51" s="72">
        <v>0</v>
      </c>
      <c r="I51" s="32" t="s">
        <v>63</v>
      </c>
      <c r="J51" s="62"/>
      <c r="K51" s="95"/>
      <c r="L51" s="66"/>
      <c r="M51" s="56">
        <f t="shared" si="12"/>
        <v>0</v>
      </c>
      <c r="N51" s="57">
        <f t="shared" si="13"/>
        <v>0</v>
      </c>
      <c r="O51" s="79">
        <f t="shared" si="48"/>
      </c>
      <c r="P51" s="79">
        <f t="shared" si="49"/>
      </c>
      <c r="T51" s="1">
        <v>0</v>
      </c>
      <c r="X51" s="1">
        <v>0</v>
      </c>
      <c r="Y51" s="1">
        <f t="shared" si="14"/>
        <v>0</v>
      </c>
      <c r="Z51" s="1">
        <f t="shared" si="50"/>
        <v>0</v>
      </c>
      <c r="AA51" s="1">
        <f t="shared" si="51"/>
        <v>0</v>
      </c>
      <c r="AB51" s="1">
        <f t="shared" si="52"/>
        <v>1</v>
      </c>
      <c r="AC51" s="1">
        <f t="shared" si="18"/>
        <v>0</v>
      </c>
      <c r="AD51" s="1">
        <f t="shared" si="19"/>
        <v>0</v>
      </c>
      <c r="AE51" s="1" t="b">
        <f t="shared" si="53"/>
        <v>0</v>
      </c>
      <c r="AF51" s="1">
        <f t="shared" si="54"/>
        <v>0</v>
      </c>
      <c r="AG51" s="1">
        <f t="shared" si="55"/>
        <v>0</v>
      </c>
      <c r="AH51" s="1">
        <f t="shared" si="22"/>
        <v>0</v>
      </c>
      <c r="AJ51" s="1">
        <f t="shared" si="56"/>
        <v>0</v>
      </c>
      <c r="AK51" s="1">
        <f t="shared" si="1"/>
        <v>5</v>
      </c>
      <c r="AN51" s="1">
        <f t="shared" si="57"/>
        <v>0</v>
      </c>
      <c r="AO51" s="1">
        <f t="shared" si="3"/>
        <v>0</v>
      </c>
      <c r="AP51" s="1">
        <f t="shared" si="58"/>
        <v>0</v>
      </c>
      <c r="AQ51" s="1">
        <f t="shared" si="59"/>
        <v>1</v>
      </c>
      <c r="AR51" s="1">
        <f t="shared" si="6"/>
        <v>0</v>
      </c>
      <c r="AS51" s="1">
        <f t="shared" si="60"/>
        <v>0</v>
      </c>
      <c r="AT51" s="1" t="b">
        <f t="shared" si="61"/>
        <v>0</v>
      </c>
      <c r="AU51" s="1">
        <f t="shared" si="62"/>
        <v>0</v>
      </c>
      <c r="AV51" s="1">
        <f t="shared" si="63"/>
        <v>0</v>
      </c>
      <c r="AW51" s="1">
        <f t="shared" si="11"/>
        <v>0</v>
      </c>
      <c r="BA51" s="54">
        <f t="shared" si="64"/>
        <v>0</v>
      </c>
      <c r="BB51" s="1">
        <f t="shared" si="65"/>
        <v>0</v>
      </c>
      <c r="BC51" s="1">
        <f t="shared" si="66"/>
        <v>0</v>
      </c>
    </row>
    <row r="52" spans="1:55" ht="15">
      <c r="A52" s="61"/>
      <c r="B52" s="62"/>
      <c r="C52" s="63"/>
      <c r="D52" s="71" t="s">
        <v>177</v>
      </c>
      <c r="E52" s="72">
        <v>0</v>
      </c>
      <c r="F52" s="62"/>
      <c r="G52" s="71" t="s">
        <v>177</v>
      </c>
      <c r="H52" s="72">
        <v>0</v>
      </c>
      <c r="I52" s="32" t="s">
        <v>67</v>
      </c>
      <c r="J52" s="62"/>
      <c r="K52" s="95"/>
      <c r="L52" s="66"/>
      <c r="M52" s="56">
        <f t="shared" si="12"/>
        <v>0</v>
      </c>
      <c r="N52" s="57">
        <f t="shared" si="13"/>
        <v>0</v>
      </c>
      <c r="O52" s="79">
        <f t="shared" si="48"/>
      </c>
      <c r="P52" s="79">
        <f t="shared" si="49"/>
      </c>
      <c r="T52" s="1">
        <v>0</v>
      </c>
      <c r="X52" s="1">
        <v>0</v>
      </c>
      <c r="Y52" s="1">
        <f t="shared" si="14"/>
        <v>0</v>
      </c>
      <c r="Z52" s="1">
        <f t="shared" si="50"/>
        <v>0</v>
      </c>
      <c r="AA52" s="1">
        <f t="shared" si="51"/>
        <v>0</v>
      </c>
      <c r="AB52" s="1">
        <f t="shared" si="52"/>
        <v>1</v>
      </c>
      <c r="AC52" s="1">
        <f t="shared" si="18"/>
        <v>0</v>
      </c>
      <c r="AD52" s="1">
        <f t="shared" si="19"/>
        <v>0</v>
      </c>
      <c r="AE52" s="1" t="b">
        <f t="shared" si="53"/>
        <v>0</v>
      </c>
      <c r="AF52" s="1">
        <f t="shared" si="54"/>
        <v>0</v>
      </c>
      <c r="AG52" s="1">
        <f t="shared" si="55"/>
        <v>0</v>
      </c>
      <c r="AH52" s="1">
        <f t="shared" si="22"/>
        <v>0</v>
      </c>
      <c r="AJ52" s="1">
        <f t="shared" si="56"/>
        <v>0</v>
      </c>
      <c r="AK52" s="1">
        <f t="shared" si="1"/>
        <v>5</v>
      </c>
      <c r="AN52" s="1">
        <f t="shared" si="57"/>
        <v>0</v>
      </c>
      <c r="AO52" s="1">
        <f t="shared" si="3"/>
        <v>0</v>
      </c>
      <c r="AP52" s="1">
        <f t="shared" si="58"/>
        <v>0</v>
      </c>
      <c r="AQ52" s="1">
        <f t="shared" si="59"/>
        <v>1</v>
      </c>
      <c r="AR52" s="1">
        <f t="shared" si="6"/>
        <v>0</v>
      </c>
      <c r="AS52" s="1">
        <f t="shared" si="60"/>
        <v>0</v>
      </c>
      <c r="AT52" s="1" t="b">
        <f t="shared" si="61"/>
        <v>0</v>
      </c>
      <c r="AU52" s="1">
        <f t="shared" si="62"/>
        <v>0</v>
      </c>
      <c r="AV52" s="1">
        <f t="shared" si="63"/>
        <v>0</v>
      </c>
      <c r="AW52" s="1">
        <f t="shared" si="11"/>
        <v>0</v>
      </c>
      <c r="BA52" s="54">
        <f t="shared" si="64"/>
        <v>0</v>
      </c>
      <c r="BB52" s="1">
        <f t="shared" si="65"/>
        <v>0</v>
      </c>
      <c r="BC52" s="1">
        <f t="shared" si="66"/>
        <v>0</v>
      </c>
    </row>
    <row r="53" spans="1:55" ht="15">
      <c r="A53" s="61"/>
      <c r="B53" s="62"/>
      <c r="C53" s="63"/>
      <c r="D53" s="71" t="s">
        <v>177</v>
      </c>
      <c r="E53" s="72">
        <v>0</v>
      </c>
      <c r="F53" s="62"/>
      <c r="G53" s="71" t="s">
        <v>177</v>
      </c>
      <c r="H53" s="72">
        <v>0</v>
      </c>
      <c r="I53" s="32" t="s">
        <v>68</v>
      </c>
      <c r="J53" s="62"/>
      <c r="K53" s="95"/>
      <c r="L53" s="66"/>
      <c r="M53" s="56">
        <f t="shared" si="12"/>
        <v>0</v>
      </c>
      <c r="N53" s="57">
        <f t="shared" si="13"/>
        <v>0</v>
      </c>
      <c r="O53" s="79">
        <f t="shared" si="48"/>
      </c>
      <c r="P53" s="79">
        <f t="shared" si="49"/>
      </c>
      <c r="T53" s="1">
        <v>0</v>
      </c>
      <c r="X53" s="1">
        <v>0</v>
      </c>
      <c r="Y53" s="1">
        <f t="shared" si="14"/>
        <v>0</v>
      </c>
      <c r="Z53" s="1">
        <f t="shared" si="50"/>
        <v>0</v>
      </c>
      <c r="AA53" s="1">
        <f t="shared" si="51"/>
        <v>0</v>
      </c>
      <c r="AB53" s="1">
        <f t="shared" si="52"/>
        <v>1</v>
      </c>
      <c r="AC53" s="1">
        <f t="shared" si="18"/>
        <v>0</v>
      </c>
      <c r="AD53" s="1">
        <f t="shared" si="19"/>
        <v>0</v>
      </c>
      <c r="AE53" s="1" t="b">
        <f t="shared" si="53"/>
        <v>0</v>
      </c>
      <c r="AF53" s="1">
        <f t="shared" si="54"/>
        <v>0</v>
      </c>
      <c r="AG53" s="1">
        <f t="shared" si="55"/>
        <v>0</v>
      </c>
      <c r="AH53" s="1">
        <f t="shared" si="22"/>
        <v>0</v>
      </c>
      <c r="AJ53" s="1">
        <f t="shared" si="56"/>
        <v>0</v>
      </c>
      <c r="AK53" s="1">
        <f t="shared" si="1"/>
        <v>5</v>
      </c>
      <c r="AN53" s="1">
        <f t="shared" si="57"/>
        <v>0</v>
      </c>
      <c r="AO53" s="1">
        <f t="shared" si="3"/>
        <v>0</v>
      </c>
      <c r="AP53" s="1">
        <f t="shared" si="58"/>
        <v>0</v>
      </c>
      <c r="AQ53" s="1">
        <f t="shared" si="59"/>
        <v>1</v>
      </c>
      <c r="AR53" s="1">
        <f t="shared" si="6"/>
        <v>0</v>
      </c>
      <c r="AS53" s="1">
        <f t="shared" si="60"/>
        <v>0</v>
      </c>
      <c r="AT53" s="1" t="b">
        <f t="shared" si="61"/>
        <v>0</v>
      </c>
      <c r="AU53" s="1">
        <f t="shared" si="62"/>
        <v>0</v>
      </c>
      <c r="AV53" s="1">
        <f t="shared" si="63"/>
        <v>0</v>
      </c>
      <c r="AW53" s="1">
        <f t="shared" si="11"/>
        <v>0</v>
      </c>
      <c r="BA53" s="54">
        <f t="shared" si="64"/>
        <v>0</v>
      </c>
      <c r="BB53" s="1">
        <f t="shared" si="65"/>
        <v>0</v>
      </c>
      <c r="BC53" s="1">
        <f t="shared" si="66"/>
        <v>0</v>
      </c>
    </row>
    <row r="54" spans="1:55" ht="15">
      <c r="A54" s="61"/>
      <c r="B54" s="62"/>
      <c r="C54" s="63"/>
      <c r="D54" s="71" t="s">
        <v>177</v>
      </c>
      <c r="E54" s="72">
        <v>0</v>
      </c>
      <c r="F54" s="62"/>
      <c r="G54" s="71" t="s">
        <v>177</v>
      </c>
      <c r="H54" s="72">
        <v>0</v>
      </c>
      <c r="I54" s="32" t="s">
        <v>69</v>
      </c>
      <c r="J54" s="62"/>
      <c r="K54" s="95"/>
      <c r="L54" s="66"/>
      <c r="M54" s="56">
        <f t="shared" si="12"/>
        <v>0</v>
      </c>
      <c r="N54" s="57">
        <f t="shared" si="13"/>
        <v>0</v>
      </c>
      <c r="O54" s="79">
        <f t="shared" si="48"/>
      </c>
      <c r="P54" s="79">
        <f t="shared" si="49"/>
      </c>
      <c r="T54" s="1">
        <v>0</v>
      </c>
      <c r="X54" s="1">
        <v>0</v>
      </c>
      <c r="Y54" s="1">
        <f t="shared" si="14"/>
        <v>0</v>
      </c>
      <c r="Z54" s="1">
        <f t="shared" si="50"/>
        <v>0</v>
      </c>
      <c r="AA54" s="1">
        <f t="shared" si="51"/>
        <v>0</v>
      </c>
      <c r="AB54" s="1">
        <f t="shared" si="52"/>
        <v>1</v>
      </c>
      <c r="AC54" s="1">
        <f t="shared" si="18"/>
        <v>0</v>
      </c>
      <c r="AD54" s="1">
        <f t="shared" si="19"/>
        <v>0</v>
      </c>
      <c r="AE54" s="1" t="b">
        <f t="shared" si="53"/>
        <v>0</v>
      </c>
      <c r="AF54" s="1">
        <f t="shared" si="54"/>
        <v>0</v>
      </c>
      <c r="AG54" s="1">
        <f t="shared" si="55"/>
        <v>0</v>
      </c>
      <c r="AH54" s="1">
        <f t="shared" si="22"/>
        <v>0</v>
      </c>
      <c r="AJ54" s="1">
        <f t="shared" si="56"/>
        <v>0</v>
      </c>
      <c r="AK54" s="1">
        <f t="shared" si="1"/>
        <v>5</v>
      </c>
      <c r="AN54" s="1">
        <f t="shared" si="57"/>
        <v>0</v>
      </c>
      <c r="AO54" s="1">
        <f t="shared" si="3"/>
        <v>0</v>
      </c>
      <c r="AP54" s="1">
        <f t="shared" si="58"/>
        <v>0</v>
      </c>
      <c r="AQ54" s="1">
        <f t="shared" si="59"/>
        <v>1</v>
      </c>
      <c r="AR54" s="1">
        <f t="shared" si="6"/>
        <v>0</v>
      </c>
      <c r="AS54" s="1">
        <f t="shared" si="60"/>
        <v>0</v>
      </c>
      <c r="AT54" s="1" t="b">
        <f t="shared" si="61"/>
        <v>0</v>
      </c>
      <c r="AU54" s="1">
        <f t="shared" si="62"/>
        <v>0</v>
      </c>
      <c r="AV54" s="1">
        <f t="shared" si="63"/>
        <v>0</v>
      </c>
      <c r="AW54" s="1">
        <f t="shared" si="11"/>
        <v>0</v>
      </c>
      <c r="BA54" s="54">
        <f t="shared" si="64"/>
        <v>0</v>
      </c>
      <c r="BB54" s="1">
        <f t="shared" si="65"/>
        <v>0</v>
      </c>
      <c r="BC54" s="1">
        <f t="shared" si="66"/>
        <v>0</v>
      </c>
    </row>
    <row r="55" spans="1:55" ht="15">
      <c r="A55" s="61"/>
      <c r="B55" s="62"/>
      <c r="C55" s="63"/>
      <c r="D55" s="71" t="s">
        <v>177</v>
      </c>
      <c r="E55" s="72">
        <v>0</v>
      </c>
      <c r="F55" s="62"/>
      <c r="G55" s="71" t="s">
        <v>177</v>
      </c>
      <c r="H55" s="72">
        <v>0</v>
      </c>
      <c r="I55" s="32" t="s">
        <v>70</v>
      </c>
      <c r="J55" s="62"/>
      <c r="K55" s="95"/>
      <c r="L55" s="66"/>
      <c r="M55" s="56">
        <f t="shared" si="12"/>
        <v>0</v>
      </c>
      <c r="N55" s="57">
        <f t="shared" si="13"/>
        <v>0</v>
      </c>
      <c r="O55" s="79">
        <f t="shared" si="48"/>
      </c>
      <c r="P55" s="79">
        <f t="shared" si="49"/>
      </c>
      <c r="T55" s="1">
        <v>0</v>
      </c>
      <c r="X55" s="1">
        <v>0</v>
      </c>
      <c r="Y55" s="1">
        <f t="shared" si="14"/>
        <v>0</v>
      </c>
      <c r="Z55" s="1">
        <f t="shared" si="50"/>
        <v>0</v>
      </c>
      <c r="AA55" s="1">
        <f t="shared" si="51"/>
        <v>0</v>
      </c>
      <c r="AB55" s="1">
        <f t="shared" si="52"/>
        <v>1</v>
      </c>
      <c r="AC55" s="1">
        <f t="shared" si="18"/>
        <v>0</v>
      </c>
      <c r="AD55" s="1">
        <f t="shared" si="19"/>
        <v>0</v>
      </c>
      <c r="AE55" s="1" t="b">
        <f t="shared" si="53"/>
        <v>0</v>
      </c>
      <c r="AF55" s="1">
        <f t="shared" si="54"/>
        <v>0</v>
      </c>
      <c r="AG55" s="1">
        <f t="shared" si="55"/>
        <v>0</v>
      </c>
      <c r="AH55" s="1">
        <f t="shared" si="22"/>
        <v>0</v>
      </c>
      <c r="AJ55" s="1">
        <f t="shared" si="56"/>
        <v>0</v>
      </c>
      <c r="AK55" s="1">
        <f t="shared" si="1"/>
        <v>5</v>
      </c>
      <c r="AN55" s="1">
        <f t="shared" si="57"/>
        <v>0</v>
      </c>
      <c r="AO55" s="1">
        <f t="shared" si="3"/>
        <v>0</v>
      </c>
      <c r="AP55" s="1">
        <f t="shared" si="58"/>
        <v>0</v>
      </c>
      <c r="AQ55" s="1">
        <f t="shared" si="59"/>
        <v>1</v>
      </c>
      <c r="AR55" s="1">
        <f t="shared" si="6"/>
        <v>0</v>
      </c>
      <c r="AS55" s="1">
        <f t="shared" si="60"/>
        <v>0</v>
      </c>
      <c r="AT55" s="1" t="b">
        <f t="shared" si="61"/>
        <v>0</v>
      </c>
      <c r="AU55" s="1">
        <f t="shared" si="62"/>
        <v>0</v>
      </c>
      <c r="AV55" s="1">
        <f t="shared" si="63"/>
        <v>0</v>
      </c>
      <c r="AW55" s="1">
        <f t="shared" si="11"/>
        <v>0</v>
      </c>
      <c r="BA55" s="54">
        <f t="shared" si="64"/>
        <v>0</v>
      </c>
      <c r="BB55" s="1">
        <f t="shared" si="65"/>
        <v>0</v>
      </c>
      <c r="BC55" s="1">
        <f t="shared" si="66"/>
        <v>0</v>
      </c>
    </row>
    <row r="56" spans="1:55" ht="15">
      <c r="A56" s="61"/>
      <c r="B56" s="62"/>
      <c r="C56" s="63"/>
      <c r="D56" s="71" t="s">
        <v>177</v>
      </c>
      <c r="E56" s="72">
        <v>0</v>
      </c>
      <c r="F56" s="62"/>
      <c r="G56" s="71" t="s">
        <v>177</v>
      </c>
      <c r="H56" s="72">
        <v>0</v>
      </c>
      <c r="I56" s="32" t="s">
        <v>71</v>
      </c>
      <c r="J56" s="62"/>
      <c r="K56" s="95"/>
      <c r="L56" s="66"/>
      <c r="M56" s="56">
        <f t="shared" si="12"/>
        <v>0</v>
      </c>
      <c r="N56" s="57">
        <f t="shared" si="13"/>
        <v>0</v>
      </c>
      <c r="O56" s="79">
        <f t="shared" si="48"/>
      </c>
      <c r="P56" s="79">
        <f t="shared" si="49"/>
      </c>
      <c r="T56" s="1">
        <v>0</v>
      </c>
      <c r="X56" s="1">
        <v>0</v>
      </c>
      <c r="Y56" s="1">
        <f t="shared" si="14"/>
        <v>0</v>
      </c>
      <c r="Z56" s="1">
        <f t="shared" si="50"/>
        <v>0</v>
      </c>
      <c r="AA56" s="1">
        <f t="shared" si="51"/>
        <v>0</v>
      </c>
      <c r="AB56" s="1">
        <f t="shared" si="52"/>
        <v>1</v>
      </c>
      <c r="AC56" s="1">
        <f t="shared" si="18"/>
        <v>0</v>
      </c>
      <c r="AD56" s="1">
        <f t="shared" si="19"/>
        <v>0</v>
      </c>
      <c r="AE56" s="1" t="b">
        <f t="shared" si="53"/>
        <v>0</v>
      </c>
      <c r="AF56" s="1">
        <f t="shared" si="54"/>
        <v>0</v>
      </c>
      <c r="AG56" s="1">
        <f t="shared" si="55"/>
        <v>0</v>
      </c>
      <c r="AH56" s="1">
        <f t="shared" si="22"/>
        <v>0</v>
      </c>
      <c r="AJ56" s="1">
        <f t="shared" si="56"/>
        <v>0</v>
      </c>
      <c r="AK56" s="1">
        <f t="shared" si="1"/>
        <v>5</v>
      </c>
      <c r="AN56" s="1">
        <f t="shared" si="57"/>
        <v>0</v>
      </c>
      <c r="AO56" s="1">
        <f t="shared" si="3"/>
        <v>0</v>
      </c>
      <c r="AP56" s="1">
        <f t="shared" si="58"/>
        <v>0</v>
      </c>
      <c r="AQ56" s="1">
        <f t="shared" si="59"/>
        <v>1</v>
      </c>
      <c r="AR56" s="1">
        <f t="shared" si="6"/>
        <v>0</v>
      </c>
      <c r="AS56" s="1">
        <f t="shared" si="60"/>
        <v>0</v>
      </c>
      <c r="AT56" s="1" t="b">
        <f t="shared" si="61"/>
        <v>0</v>
      </c>
      <c r="AU56" s="1">
        <f t="shared" si="62"/>
        <v>0</v>
      </c>
      <c r="AV56" s="1">
        <f t="shared" si="63"/>
        <v>0</v>
      </c>
      <c r="AW56" s="1">
        <f t="shared" si="11"/>
        <v>0</v>
      </c>
      <c r="BA56" s="54">
        <f t="shared" si="64"/>
        <v>0</v>
      </c>
      <c r="BB56" s="1">
        <f t="shared" si="65"/>
        <v>0</v>
      </c>
      <c r="BC56" s="1">
        <f t="shared" si="66"/>
        <v>0</v>
      </c>
    </row>
    <row r="57" spans="1:55" ht="15">
      <c r="A57" s="61"/>
      <c r="B57" s="62"/>
      <c r="C57" s="63"/>
      <c r="D57" s="71" t="s">
        <v>177</v>
      </c>
      <c r="E57" s="72">
        <v>0</v>
      </c>
      <c r="F57" s="62"/>
      <c r="G57" s="71" t="s">
        <v>177</v>
      </c>
      <c r="H57" s="72">
        <v>0</v>
      </c>
      <c r="I57" s="32" t="s">
        <v>72</v>
      </c>
      <c r="J57" s="62"/>
      <c r="K57" s="95"/>
      <c r="L57" s="66"/>
      <c r="M57" s="56">
        <f t="shared" si="12"/>
        <v>0</v>
      </c>
      <c r="N57" s="57">
        <f t="shared" si="13"/>
        <v>0</v>
      </c>
      <c r="O57" s="79">
        <f t="shared" si="48"/>
      </c>
      <c r="P57" s="79">
        <f t="shared" si="49"/>
      </c>
      <c r="T57" s="1">
        <v>0</v>
      </c>
      <c r="X57" s="1">
        <v>0</v>
      </c>
      <c r="Y57" s="1">
        <f t="shared" si="14"/>
        <v>0</v>
      </c>
      <c r="Z57" s="1">
        <f t="shared" si="50"/>
        <v>0</v>
      </c>
      <c r="AA57" s="1">
        <f t="shared" si="51"/>
        <v>0</v>
      </c>
      <c r="AB57" s="1">
        <f t="shared" si="52"/>
        <v>1</v>
      </c>
      <c r="AC57" s="1">
        <f t="shared" si="18"/>
        <v>0</v>
      </c>
      <c r="AD57" s="1">
        <f t="shared" si="19"/>
        <v>0</v>
      </c>
      <c r="AE57" s="1" t="b">
        <f t="shared" si="53"/>
        <v>0</v>
      </c>
      <c r="AF57" s="1">
        <f t="shared" si="54"/>
        <v>0</v>
      </c>
      <c r="AG57" s="1">
        <f t="shared" si="55"/>
        <v>0</v>
      </c>
      <c r="AH57" s="1">
        <f t="shared" si="22"/>
        <v>0</v>
      </c>
      <c r="AJ57" s="1">
        <f t="shared" si="56"/>
        <v>0</v>
      </c>
      <c r="AK57" s="1">
        <f t="shared" si="1"/>
        <v>5</v>
      </c>
      <c r="AN57" s="1">
        <f t="shared" si="57"/>
        <v>0</v>
      </c>
      <c r="AO57" s="1">
        <f t="shared" si="3"/>
        <v>0</v>
      </c>
      <c r="AP57" s="1">
        <f t="shared" si="58"/>
        <v>0</v>
      </c>
      <c r="AQ57" s="1">
        <f t="shared" si="59"/>
        <v>1</v>
      </c>
      <c r="AR57" s="1">
        <f t="shared" si="6"/>
        <v>0</v>
      </c>
      <c r="AS57" s="1">
        <f t="shared" si="60"/>
        <v>0</v>
      </c>
      <c r="AT57" s="1" t="b">
        <f t="shared" si="61"/>
        <v>0</v>
      </c>
      <c r="AU57" s="1">
        <f t="shared" si="62"/>
        <v>0</v>
      </c>
      <c r="AV57" s="1">
        <f t="shared" si="63"/>
        <v>0</v>
      </c>
      <c r="AW57" s="1">
        <f t="shared" si="11"/>
        <v>0</v>
      </c>
      <c r="BA57" s="54">
        <f t="shared" si="64"/>
        <v>0</v>
      </c>
      <c r="BB57" s="1">
        <f t="shared" si="65"/>
        <v>0</v>
      </c>
      <c r="BC57" s="1">
        <f t="shared" si="66"/>
        <v>0</v>
      </c>
    </row>
    <row r="58" spans="1:55" ht="15">
      <c r="A58" s="61"/>
      <c r="B58" s="62"/>
      <c r="C58" s="63"/>
      <c r="D58" s="71" t="s">
        <v>177</v>
      </c>
      <c r="E58" s="72">
        <v>0</v>
      </c>
      <c r="F58" s="62"/>
      <c r="G58" s="71" t="s">
        <v>177</v>
      </c>
      <c r="H58" s="72">
        <v>0</v>
      </c>
      <c r="I58" s="32" t="s">
        <v>73</v>
      </c>
      <c r="J58" s="62"/>
      <c r="K58" s="95"/>
      <c r="L58" s="66"/>
      <c r="M58" s="56">
        <f t="shared" si="12"/>
        <v>0</v>
      </c>
      <c r="N58" s="57">
        <f t="shared" si="13"/>
        <v>0</v>
      </c>
      <c r="O58" s="79">
        <f t="shared" si="48"/>
      </c>
      <c r="P58" s="79">
        <f t="shared" si="49"/>
      </c>
      <c r="T58" s="1">
        <v>0</v>
      </c>
      <c r="X58" s="1">
        <v>0</v>
      </c>
      <c r="Y58" s="1">
        <f t="shared" si="14"/>
        <v>0</v>
      </c>
      <c r="Z58" s="1">
        <f t="shared" si="50"/>
        <v>0</v>
      </c>
      <c r="AA58" s="1">
        <f t="shared" si="51"/>
        <v>0</v>
      </c>
      <c r="AB58" s="1">
        <f t="shared" si="52"/>
        <v>1</v>
      </c>
      <c r="AC58" s="1">
        <f t="shared" si="18"/>
        <v>0</v>
      </c>
      <c r="AD58" s="1">
        <f t="shared" si="19"/>
        <v>0</v>
      </c>
      <c r="AE58" s="1" t="b">
        <f t="shared" si="53"/>
        <v>0</v>
      </c>
      <c r="AF58" s="1">
        <f t="shared" si="54"/>
        <v>0</v>
      </c>
      <c r="AG58" s="1">
        <f t="shared" si="55"/>
        <v>0</v>
      </c>
      <c r="AH58" s="1">
        <f t="shared" si="22"/>
        <v>0</v>
      </c>
      <c r="AJ58" s="1">
        <f t="shared" si="56"/>
        <v>0</v>
      </c>
      <c r="AK58" s="1">
        <f t="shared" si="1"/>
        <v>5</v>
      </c>
      <c r="AN58" s="1">
        <f t="shared" si="57"/>
        <v>0</v>
      </c>
      <c r="AO58" s="1">
        <f t="shared" si="3"/>
        <v>0</v>
      </c>
      <c r="AP58" s="1">
        <f t="shared" si="58"/>
        <v>0</v>
      </c>
      <c r="AQ58" s="1">
        <f t="shared" si="59"/>
        <v>1</v>
      </c>
      <c r="AR58" s="1">
        <f t="shared" si="6"/>
        <v>0</v>
      </c>
      <c r="AS58" s="1">
        <f t="shared" si="60"/>
        <v>0</v>
      </c>
      <c r="AT58" s="1" t="b">
        <f t="shared" si="61"/>
        <v>0</v>
      </c>
      <c r="AU58" s="1">
        <f t="shared" si="62"/>
        <v>0</v>
      </c>
      <c r="AV58" s="1">
        <f t="shared" si="63"/>
        <v>0</v>
      </c>
      <c r="AW58" s="1">
        <f t="shared" si="11"/>
        <v>0</v>
      </c>
      <c r="BA58" s="54">
        <f t="shared" si="64"/>
        <v>0</v>
      </c>
      <c r="BB58" s="1">
        <f t="shared" si="65"/>
        <v>0</v>
      </c>
      <c r="BC58" s="1">
        <f t="shared" si="66"/>
        <v>0</v>
      </c>
    </row>
    <row r="59" spans="1:55" ht="15">
      <c r="A59" s="61"/>
      <c r="B59" s="62"/>
      <c r="C59" s="63"/>
      <c r="D59" s="71" t="s">
        <v>177</v>
      </c>
      <c r="E59" s="72">
        <v>0</v>
      </c>
      <c r="F59" s="62"/>
      <c r="G59" s="71" t="s">
        <v>177</v>
      </c>
      <c r="H59" s="72">
        <v>0</v>
      </c>
      <c r="I59" s="32" t="s">
        <v>74</v>
      </c>
      <c r="J59" s="62"/>
      <c r="K59" s="95"/>
      <c r="L59" s="66"/>
      <c r="M59" s="56">
        <f t="shared" si="12"/>
        <v>0</v>
      </c>
      <c r="N59" s="57">
        <f t="shared" si="13"/>
        <v>0</v>
      </c>
      <c r="O59" s="79">
        <f t="shared" si="48"/>
      </c>
      <c r="P59" s="79">
        <f t="shared" si="49"/>
      </c>
      <c r="T59" s="1">
        <v>0</v>
      </c>
      <c r="X59" s="1">
        <v>0</v>
      </c>
      <c r="Y59" s="1">
        <f t="shared" si="14"/>
        <v>0</v>
      </c>
      <c r="Z59" s="1">
        <f t="shared" si="50"/>
        <v>0</v>
      </c>
      <c r="AA59" s="1">
        <f t="shared" si="51"/>
        <v>0</v>
      </c>
      <c r="AB59" s="1">
        <f t="shared" si="52"/>
        <v>1</v>
      </c>
      <c r="AC59" s="1">
        <f t="shared" si="18"/>
        <v>0</v>
      </c>
      <c r="AD59" s="1">
        <f t="shared" si="19"/>
        <v>0</v>
      </c>
      <c r="AE59" s="1" t="b">
        <f t="shared" si="53"/>
        <v>0</v>
      </c>
      <c r="AF59" s="1">
        <f t="shared" si="54"/>
        <v>0</v>
      </c>
      <c r="AG59" s="1">
        <f t="shared" si="55"/>
        <v>0</v>
      </c>
      <c r="AH59" s="1">
        <f t="shared" si="22"/>
        <v>0</v>
      </c>
      <c r="AJ59" s="1">
        <f t="shared" si="56"/>
        <v>0</v>
      </c>
      <c r="AK59" s="1">
        <f t="shared" si="1"/>
        <v>5</v>
      </c>
      <c r="AN59" s="1">
        <f t="shared" si="57"/>
        <v>0</v>
      </c>
      <c r="AO59" s="1">
        <f t="shared" si="3"/>
        <v>0</v>
      </c>
      <c r="AP59" s="1">
        <f t="shared" si="58"/>
        <v>0</v>
      </c>
      <c r="AQ59" s="1">
        <f t="shared" si="59"/>
        <v>1</v>
      </c>
      <c r="AR59" s="1">
        <f t="shared" si="6"/>
        <v>0</v>
      </c>
      <c r="AS59" s="1">
        <f t="shared" si="60"/>
        <v>0</v>
      </c>
      <c r="AT59" s="1" t="b">
        <f t="shared" si="61"/>
        <v>0</v>
      </c>
      <c r="AU59" s="1">
        <f t="shared" si="62"/>
        <v>0</v>
      </c>
      <c r="AV59" s="1">
        <f t="shared" si="63"/>
        <v>0</v>
      </c>
      <c r="AW59" s="1">
        <f t="shared" si="11"/>
        <v>0</v>
      </c>
      <c r="BA59" s="54">
        <f t="shared" si="64"/>
        <v>0</v>
      </c>
      <c r="BB59" s="1">
        <f t="shared" si="65"/>
        <v>0</v>
      </c>
      <c r="BC59" s="1">
        <f t="shared" si="66"/>
        <v>0</v>
      </c>
    </row>
    <row r="60" spans="1:55" ht="15">
      <c r="A60" s="61"/>
      <c r="B60" s="62"/>
      <c r="C60" s="63"/>
      <c r="D60" s="71" t="s">
        <v>177</v>
      </c>
      <c r="E60" s="72">
        <v>0</v>
      </c>
      <c r="F60" s="62"/>
      <c r="G60" s="71" t="s">
        <v>177</v>
      </c>
      <c r="H60" s="72">
        <v>0</v>
      </c>
      <c r="I60" s="32" t="s">
        <v>75</v>
      </c>
      <c r="J60" s="62"/>
      <c r="K60" s="95"/>
      <c r="L60" s="66"/>
      <c r="M60" s="56">
        <f t="shared" si="12"/>
        <v>0</v>
      </c>
      <c r="N60" s="57">
        <f t="shared" si="13"/>
        <v>0</v>
      </c>
      <c r="O60" s="79">
        <f t="shared" si="48"/>
      </c>
      <c r="P60" s="79">
        <f t="shared" si="49"/>
      </c>
      <c r="T60" s="1">
        <v>0</v>
      </c>
      <c r="X60" s="1">
        <v>0</v>
      </c>
      <c r="Y60" s="1">
        <f t="shared" si="14"/>
        <v>0</v>
      </c>
      <c r="Z60" s="1">
        <f t="shared" si="50"/>
        <v>0</v>
      </c>
      <c r="AA60" s="1">
        <f t="shared" si="51"/>
        <v>0</v>
      </c>
      <c r="AB60" s="1">
        <f t="shared" si="52"/>
        <v>1</v>
      </c>
      <c r="AC60" s="1">
        <f t="shared" si="18"/>
        <v>0</v>
      </c>
      <c r="AD60" s="1">
        <f t="shared" si="19"/>
        <v>0</v>
      </c>
      <c r="AE60" s="1" t="b">
        <f t="shared" si="53"/>
        <v>0</v>
      </c>
      <c r="AF60" s="1">
        <f t="shared" si="54"/>
        <v>0</v>
      </c>
      <c r="AG60" s="1">
        <f t="shared" si="55"/>
        <v>0</v>
      </c>
      <c r="AH60" s="1">
        <f t="shared" si="22"/>
        <v>0</v>
      </c>
      <c r="AJ60" s="1">
        <f t="shared" si="56"/>
        <v>0</v>
      </c>
      <c r="AK60" s="1">
        <f t="shared" si="1"/>
        <v>5</v>
      </c>
      <c r="AN60" s="1">
        <f t="shared" si="57"/>
        <v>0</v>
      </c>
      <c r="AO60" s="1">
        <f t="shared" si="3"/>
        <v>0</v>
      </c>
      <c r="AP60" s="1">
        <f t="shared" si="58"/>
        <v>0</v>
      </c>
      <c r="AQ60" s="1">
        <f t="shared" si="59"/>
        <v>1</v>
      </c>
      <c r="AR60" s="1">
        <f t="shared" si="6"/>
        <v>0</v>
      </c>
      <c r="AS60" s="1">
        <f t="shared" si="60"/>
        <v>0</v>
      </c>
      <c r="AT60" s="1" t="b">
        <f t="shared" si="61"/>
        <v>0</v>
      </c>
      <c r="AU60" s="1">
        <f t="shared" si="62"/>
        <v>0</v>
      </c>
      <c r="AV60" s="1">
        <f t="shared" si="63"/>
        <v>0</v>
      </c>
      <c r="AW60" s="1">
        <f t="shared" si="11"/>
        <v>0</v>
      </c>
      <c r="BA60" s="54">
        <f t="shared" si="64"/>
        <v>0</v>
      </c>
      <c r="BB60" s="1">
        <f t="shared" si="65"/>
        <v>0</v>
      </c>
      <c r="BC60" s="1">
        <f t="shared" si="66"/>
        <v>0</v>
      </c>
    </row>
    <row r="61" spans="1:55" ht="15">
      <c r="A61" s="61"/>
      <c r="B61" s="62"/>
      <c r="C61" s="63"/>
      <c r="D61" s="71" t="s">
        <v>177</v>
      </c>
      <c r="E61" s="72">
        <v>0</v>
      </c>
      <c r="F61" s="62"/>
      <c r="G61" s="71" t="s">
        <v>177</v>
      </c>
      <c r="H61" s="72">
        <v>0</v>
      </c>
      <c r="I61" s="32" t="s">
        <v>76</v>
      </c>
      <c r="J61" s="62"/>
      <c r="K61" s="95"/>
      <c r="L61" s="66"/>
      <c r="M61" s="56">
        <f t="shared" si="12"/>
        <v>0</v>
      </c>
      <c r="N61" s="57">
        <f t="shared" si="13"/>
        <v>0</v>
      </c>
      <c r="O61" s="79">
        <f t="shared" si="48"/>
      </c>
      <c r="P61" s="79">
        <f t="shared" si="49"/>
      </c>
      <c r="T61" s="1">
        <v>0</v>
      </c>
      <c r="X61" s="1">
        <v>0</v>
      </c>
      <c r="Y61" s="1">
        <f t="shared" si="14"/>
        <v>0</v>
      </c>
      <c r="Z61" s="1">
        <f t="shared" si="50"/>
        <v>0</v>
      </c>
      <c r="AA61" s="1">
        <f t="shared" si="51"/>
        <v>0</v>
      </c>
      <c r="AB61" s="1">
        <f t="shared" si="52"/>
        <v>1</v>
      </c>
      <c r="AC61" s="1">
        <f t="shared" si="18"/>
        <v>0</v>
      </c>
      <c r="AD61" s="1">
        <f t="shared" si="19"/>
        <v>0</v>
      </c>
      <c r="AE61" s="1" t="b">
        <f t="shared" si="53"/>
        <v>0</v>
      </c>
      <c r="AF61" s="1">
        <f t="shared" si="54"/>
        <v>0</v>
      </c>
      <c r="AG61" s="1">
        <f t="shared" si="55"/>
        <v>0</v>
      </c>
      <c r="AH61" s="1">
        <f t="shared" si="22"/>
        <v>0</v>
      </c>
      <c r="AJ61" s="1">
        <f t="shared" si="56"/>
        <v>0</v>
      </c>
      <c r="AK61" s="1">
        <f t="shared" si="1"/>
        <v>5</v>
      </c>
      <c r="AN61" s="1">
        <f t="shared" si="57"/>
        <v>0</v>
      </c>
      <c r="AO61" s="1">
        <f t="shared" si="3"/>
        <v>0</v>
      </c>
      <c r="AP61" s="1">
        <f t="shared" si="58"/>
        <v>0</v>
      </c>
      <c r="AQ61" s="1">
        <f t="shared" si="59"/>
        <v>1</v>
      </c>
      <c r="AR61" s="1">
        <f t="shared" si="6"/>
        <v>0</v>
      </c>
      <c r="AS61" s="1">
        <f t="shared" si="60"/>
        <v>0</v>
      </c>
      <c r="AT61" s="1" t="b">
        <f t="shared" si="61"/>
        <v>0</v>
      </c>
      <c r="AU61" s="1">
        <f t="shared" si="62"/>
        <v>0</v>
      </c>
      <c r="AV61" s="1">
        <f t="shared" si="63"/>
        <v>0</v>
      </c>
      <c r="AW61" s="1">
        <f t="shared" si="11"/>
        <v>0</v>
      </c>
      <c r="BA61" s="54">
        <f t="shared" si="64"/>
        <v>0</v>
      </c>
      <c r="BB61" s="1">
        <f t="shared" si="65"/>
        <v>0</v>
      </c>
      <c r="BC61" s="1">
        <f t="shared" si="66"/>
        <v>0</v>
      </c>
    </row>
    <row r="62" ht="12.75">
      <c r="BD62" s="1">
        <v>0</v>
      </c>
    </row>
  </sheetData>
  <sheetProtection sheet="1" objects="1" scenarios="1" selectLockedCells="1"/>
  <mergeCells count="7">
    <mergeCell ref="A1:P1"/>
    <mergeCell ref="G4:I4"/>
    <mergeCell ref="C6:H6"/>
    <mergeCell ref="C8:D8"/>
    <mergeCell ref="J8:K8"/>
    <mergeCell ref="D11:F11"/>
    <mergeCell ref="G11:I11"/>
  </mergeCells>
  <conditionalFormatting sqref="M12:M61">
    <cfRule type="cellIs" priority="1" dxfId="0" operator="greaterThan" stopIfTrue="1">
      <formula>300</formula>
    </cfRule>
  </conditionalFormatting>
  <dataValidations count="1">
    <dataValidation type="whole" allowBlank="1" showInputMessage="1" showErrorMessage="1" error="Please note: picture report between P0 and P5&#10;" sqref="E12:E61 H12:H61">
      <formula1>0</formula1>
      <formula2>5</formula2>
    </dataValidation>
  </dataValidations>
  <printOptions/>
  <pageMargins left="0.5511811023622047" right="0.5511811023622047" top="0.54" bottom="0.1968503937007874" header="0.24" footer="0.5118110236220472"/>
  <pageSetup fitToHeight="1" fitToWidth="1" horizontalDpi="360" verticalDpi="360" orientation="landscape" paperSize="9" scale="80" r:id="rId1"/>
</worksheet>
</file>

<file path=xl/worksheets/sheet13.xml><?xml version="1.0" encoding="utf-8"?>
<worksheet xmlns="http://schemas.openxmlformats.org/spreadsheetml/2006/main" xmlns:r="http://schemas.openxmlformats.org/officeDocument/2006/relationships">
  <sheetPr codeName="Blad12">
    <pageSetUpPr fitToPage="1"/>
  </sheetPr>
  <dimension ref="A1:BE62"/>
  <sheetViews>
    <sheetView zoomScale="75" zoomScaleNormal="75" zoomScalePageLayoutView="0" workbookViewId="0" topLeftCell="A1">
      <pane ySplit="11" topLeftCell="A12" activePane="bottomLeft" state="frozen"/>
      <selection pane="topLeft" activeCell="A1" sqref="A1"/>
      <selection pane="bottomLeft" activeCell="A12" sqref="A12"/>
    </sheetView>
  </sheetViews>
  <sheetFormatPr defaultColWidth="9.140625" defaultRowHeight="12.75"/>
  <cols>
    <col min="1" max="1" width="10.421875" style="1" customWidth="1"/>
    <col min="2" max="2" width="7.8515625" style="1" customWidth="1"/>
    <col min="3" max="3" width="14.57421875" style="1" customWidth="1"/>
    <col min="4" max="4" width="2.57421875" style="1" customWidth="1"/>
    <col min="5" max="5" width="3.8515625" style="1" customWidth="1"/>
    <col min="6" max="6" width="9.140625" style="1" customWidth="1"/>
    <col min="7" max="7" width="2.57421875" style="1" customWidth="1"/>
    <col min="8" max="8" width="3.8515625" style="1" customWidth="1"/>
    <col min="9" max="9" width="9.140625" style="1" customWidth="1"/>
    <col min="10" max="10" width="11.57421875" style="1" customWidth="1"/>
    <col min="11" max="11" width="16.421875" style="55" customWidth="1"/>
    <col min="12" max="12" width="20.7109375" style="1" customWidth="1"/>
    <col min="13" max="13" width="19.28125" style="1" bestFit="1" customWidth="1"/>
    <col min="14" max="14" width="12.8515625" style="1" customWidth="1"/>
    <col min="15" max="15" width="9.57421875" style="1" bestFit="1" customWidth="1"/>
    <col min="16" max="16" width="15.00390625" style="1" bestFit="1" customWidth="1"/>
    <col min="17" max="56" width="13.140625" style="1" hidden="1" customWidth="1"/>
    <col min="57" max="57" width="14.140625" style="1" hidden="1" customWidth="1"/>
    <col min="58" max="58" width="14.140625" style="1" customWidth="1"/>
    <col min="59" max="16384" width="9.140625" style="1" customWidth="1"/>
  </cols>
  <sheetData>
    <row r="1" spans="1:16" ht="26.25">
      <c r="A1" s="129" t="s">
        <v>118</v>
      </c>
      <c r="B1" s="130"/>
      <c r="C1" s="130"/>
      <c r="D1" s="130"/>
      <c r="E1" s="130"/>
      <c r="F1" s="130"/>
      <c r="G1" s="130"/>
      <c r="H1" s="130"/>
      <c r="I1" s="130"/>
      <c r="J1" s="130"/>
      <c r="K1" s="130"/>
      <c r="L1" s="130"/>
      <c r="M1" s="130"/>
      <c r="N1" s="130"/>
      <c r="O1" s="130"/>
      <c r="P1" s="131"/>
    </row>
    <row r="2" spans="1:16" ht="6" customHeight="1">
      <c r="A2" s="2"/>
      <c r="B2" s="2"/>
      <c r="C2" s="2"/>
      <c r="D2" s="2"/>
      <c r="E2" s="2"/>
      <c r="F2" s="2"/>
      <c r="G2" s="2"/>
      <c r="H2" s="2"/>
      <c r="I2" s="2"/>
      <c r="J2" s="2"/>
      <c r="K2" s="8"/>
      <c r="L2" s="2"/>
      <c r="M2" s="2"/>
      <c r="N2" s="2"/>
      <c r="O2" s="2"/>
      <c r="P2" s="9"/>
    </row>
    <row r="3" spans="1:16" ht="6" customHeight="1">
      <c r="A3" s="2"/>
      <c r="B3" s="2"/>
      <c r="C3" s="2"/>
      <c r="D3" s="2"/>
      <c r="E3" s="2"/>
      <c r="F3" s="2"/>
      <c r="G3" s="2"/>
      <c r="H3" s="2"/>
      <c r="I3" s="2"/>
      <c r="J3" s="2"/>
      <c r="K3" s="8"/>
      <c r="L3" s="2"/>
      <c r="M3" s="2"/>
      <c r="N3" s="2"/>
      <c r="O3" s="2"/>
      <c r="P3" s="9"/>
    </row>
    <row r="4" spans="1:26" ht="23.25">
      <c r="A4" s="10"/>
      <c r="B4" s="2"/>
      <c r="C4" s="2"/>
      <c r="D4" s="2"/>
      <c r="E4" s="11"/>
      <c r="F4" s="11"/>
      <c r="G4" s="139"/>
      <c r="H4" s="139"/>
      <c r="I4" s="139"/>
      <c r="J4" s="11"/>
      <c r="K4" s="12"/>
      <c r="L4" s="20" t="s">
        <v>104</v>
      </c>
      <c r="M4" s="13">
        <v>2</v>
      </c>
      <c r="N4" s="88" t="s">
        <v>117</v>
      </c>
      <c r="O4" s="2"/>
      <c r="P4" s="2"/>
      <c r="Y4" s="1" t="s">
        <v>38</v>
      </c>
      <c r="Z4" s="1">
        <f>180/PI()</f>
        <v>57.29577951308232</v>
      </c>
    </row>
    <row r="5" spans="1:16" ht="6" customHeight="1">
      <c r="A5" s="14"/>
      <c r="B5" s="2"/>
      <c r="C5" s="2"/>
      <c r="D5" s="2"/>
      <c r="E5" s="2"/>
      <c r="F5" s="2"/>
      <c r="G5" s="2"/>
      <c r="H5" s="2"/>
      <c r="I5" s="2"/>
      <c r="J5" s="2"/>
      <c r="K5" s="15"/>
      <c r="L5" s="14"/>
      <c r="M5" s="9"/>
      <c r="N5" s="2"/>
      <c r="O5" s="2"/>
      <c r="P5" s="9"/>
    </row>
    <row r="6" spans="1:24" ht="18.75" customHeight="1">
      <c r="A6" s="3" t="s">
        <v>164</v>
      </c>
      <c r="B6" s="2"/>
      <c r="C6" s="132" t="str">
        <f>IF(Summary!B3="","",Summary!B3)</f>
        <v>14/15 June 2020</v>
      </c>
      <c r="D6" s="133"/>
      <c r="E6" s="133"/>
      <c r="F6" s="133"/>
      <c r="G6" s="133"/>
      <c r="H6" s="134"/>
      <c r="I6" s="16"/>
      <c r="J6" s="2"/>
      <c r="K6" s="17"/>
      <c r="L6" s="20" t="s">
        <v>105</v>
      </c>
      <c r="M6" s="18">
        <v>2</v>
      </c>
      <c r="N6" s="19"/>
      <c r="O6" s="86" t="s">
        <v>176</v>
      </c>
      <c r="P6" s="68">
        <f>SUM(N12:N61)</f>
        <v>0</v>
      </c>
      <c r="Q6" s="50" t="b">
        <f>IF(M4=70,1,IF(M4=24,2,IF(M4=23,2,IF(M4=13,5))))</f>
        <v>0</v>
      </c>
      <c r="R6" s="1" t="b">
        <f>IF(M4=9,"5",IF(M4=6,"5",IF(M4=3,"5",IF(M4=1.3,"5"))))</f>
        <v>0</v>
      </c>
      <c r="S6" s="1" t="b">
        <f>IF(M4=1.2,"5",IF(M4=0.6,"5",IF(M4=0.7,"5")))</f>
        <v>0</v>
      </c>
      <c r="T6" s="29" t="s">
        <v>20</v>
      </c>
      <c r="X6" s="29" t="s">
        <v>21</v>
      </c>
    </row>
    <row r="7" spans="1:23" ht="5.25" customHeight="1">
      <c r="A7" s="3"/>
      <c r="B7" s="2"/>
      <c r="C7" s="9"/>
      <c r="D7" s="9"/>
      <c r="E7" s="9"/>
      <c r="F7" s="9"/>
      <c r="G7" s="9"/>
      <c r="H7" s="9"/>
      <c r="I7" s="9"/>
      <c r="J7" s="2"/>
      <c r="K7" s="20"/>
      <c r="L7" s="3"/>
      <c r="M7" s="9"/>
      <c r="N7" s="21"/>
      <c r="O7" s="2"/>
      <c r="P7" s="9"/>
      <c r="Q7" s="29"/>
      <c r="R7" s="29"/>
      <c r="S7" s="29"/>
      <c r="U7" s="29"/>
      <c r="V7" s="29"/>
      <c r="W7" s="29"/>
    </row>
    <row r="8" spans="1:24" ht="20.25">
      <c r="A8" s="3" t="s">
        <v>109</v>
      </c>
      <c r="B8" s="2"/>
      <c r="C8" s="135">
        <f>Summary!B28</f>
        <v>0</v>
      </c>
      <c r="D8" s="136"/>
      <c r="E8" s="9"/>
      <c r="F8" s="2"/>
      <c r="G8" s="9"/>
      <c r="H8" s="9"/>
      <c r="I8" s="88" t="s">
        <v>78</v>
      </c>
      <c r="J8" s="137">
        <f>Summary!B5</f>
        <v>0</v>
      </c>
      <c r="K8" s="138"/>
      <c r="L8" s="20" t="s">
        <v>47</v>
      </c>
      <c r="M8" s="30">
        <f>Summary!B15</f>
        <v>0</v>
      </c>
      <c r="N8" s="21"/>
      <c r="O8" s="2"/>
      <c r="P8" s="9"/>
      <c r="T8" s="1">
        <v>0</v>
      </c>
      <c r="X8" s="1">
        <v>0</v>
      </c>
    </row>
    <row r="9" spans="1:16" ht="6" customHeight="1" thickBot="1">
      <c r="A9" s="3"/>
      <c r="B9" s="2"/>
      <c r="C9" s="9"/>
      <c r="D9" s="9"/>
      <c r="E9" s="9"/>
      <c r="F9" s="9"/>
      <c r="G9" s="16"/>
      <c r="H9" s="16"/>
      <c r="I9" s="9"/>
      <c r="J9" s="2"/>
      <c r="K9" s="20"/>
      <c r="L9" s="3"/>
      <c r="M9" s="9"/>
      <c r="N9" s="21"/>
      <c r="O9" s="2"/>
      <c r="P9" s="9"/>
    </row>
    <row r="10" spans="1:49" ht="16.5" customHeight="1">
      <c r="A10" s="22" t="s">
        <v>160</v>
      </c>
      <c r="B10" s="26" t="s">
        <v>165</v>
      </c>
      <c r="C10" s="80" t="s">
        <v>97</v>
      </c>
      <c r="D10" s="73" t="s">
        <v>166</v>
      </c>
      <c r="E10" s="74"/>
      <c r="F10" s="76"/>
      <c r="G10" s="73" t="s">
        <v>166</v>
      </c>
      <c r="H10" s="74"/>
      <c r="I10" s="75"/>
      <c r="J10" s="77" t="s">
        <v>106</v>
      </c>
      <c r="K10" s="25" t="s">
        <v>39</v>
      </c>
      <c r="L10" s="26" t="s">
        <v>167</v>
      </c>
      <c r="M10" s="51" t="s">
        <v>168</v>
      </c>
      <c r="N10" s="26" t="s">
        <v>169</v>
      </c>
      <c r="O10" s="26" t="s">
        <v>170</v>
      </c>
      <c r="P10" s="52" t="s">
        <v>170</v>
      </c>
      <c r="Y10" s="1" t="s">
        <v>33</v>
      </c>
      <c r="Z10" s="1" t="s">
        <v>34</v>
      </c>
      <c r="AA10" s="1" t="s">
        <v>35</v>
      </c>
      <c r="AC10" s="1" t="s">
        <v>36</v>
      </c>
      <c r="AN10" s="1" t="s">
        <v>34</v>
      </c>
      <c r="AO10" s="1" t="s">
        <v>33</v>
      </c>
      <c r="AP10" s="1" t="s">
        <v>35</v>
      </c>
      <c r="AR10" s="1" t="s">
        <v>36</v>
      </c>
      <c r="AW10" s="1" t="s">
        <v>40</v>
      </c>
    </row>
    <row r="11" spans="1:57" s="29" customFormat="1" ht="16.5" customHeight="1" thickBot="1">
      <c r="A11" s="23"/>
      <c r="B11" s="24" t="s">
        <v>41</v>
      </c>
      <c r="C11" s="70" t="s">
        <v>171</v>
      </c>
      <c r="D11" s="126" t="s">
        <v>172</v>
      </c>
      <c r="E11" s="127"/>
      <c r="F11" s="127"/>
      <c r="G11" s="126" t="s">
        <v>173</v>
      </c>
      <c r="H11" s="127"/>
      <c r="I11" s="128"/>
      <c r="J11" s="78" t="s">
        <v>172</v>
      </c>
      <c r="K11" s="27"/>
      <c r="L11" s="24"/>
      <c r="M11" s="23" t="s">
        <v>95</v>
      </c>
      <c r="N11" s="28"/>
      <c r="O11" s="24" t="s">
        <v>174</v>
      </c>
      <c r="P11" s="53" t="s">
        <v>175</v>
      </c>
      <c r="T11" s="29" t="s">
        <v>20</v>
      </c>
      <c r="X11" s="29" t="s">
        <v>21</v>
      </c>
      <c r="Y11" s="29" t="s">
        <v>22</v>
      </c>
      <c r="Z11" s="29" t="s">
        <v>23</v>
      </c>
      <c r="AA11" s="29" t="s">
        <v>24</v>
      </c>
      <c r="AB11" s="29" t="s">
        <v>25</v>
      </c>
      <c r="AC11" s="29" t="s">
        <v>26</v>
      </c>
      <c r="AD11" s="29" t="s">
        <v>27</v>
      </c>
      <c r="AE11" s="29" t="s">
        <v>28</v>
      </c>
      <c r="AF11" s="29" t="s">
        <v>29</v>
      </c>
      <c r="AG11" s="29" t="s">
        <v>30</v>
      </c>
      <c r="AH11" s="29" t="s">
        <v>37</v>
      </c>
      <c r="AJ11" s="29" t="s">
        <v>31</v>
      </c>
      <c r="AK11" s="29" t="s">
        <v>32</v>
      </c>
      <c r="AN11" s="29" t="s">
        <v>22</v>
      </c>
      <c r="AO11" s="29" t="s">
        <v>23</v>
      </c>
      <c r="AP11" s="29" t="s">
        <v>24</v>
      </c>
      <c r="AQ11" s="29" t="s">
        <v>25</v>
      </c>
      <c r="AR11" s="29" t="s">
        <v>26</v>
      </c>
      <c r="AS11" s="29" t="s">
        <v>27</v>
      </c>
      <c r="AT11" s="29" t="s">
        <v>28</v>
      </c>
      <c r="AU11" s="29" t="s">
        <v>29</v>
      </c>
      <c r="AV11" s="29" t="s">
        <v>30</v>
      </c>
      <c r="AW11" s="29" t="s">
        <v>37</v>
      </c>
      <c r="BA11" s="29" t="s">
        <v>64</v>
      </c>
      <c r="BB11" s="29" t="s">
        <v>65</v>
      </c>
      <c r="BC11" s="29" t="s">
        <v>66</v>
      </c>
      <c r="BD11" s="29" t="s">
        <v>120</v>
      </c>
      <c r="BE11" s="29" t="s">
        <v>119</v>
      </c>
    </row>
    <row r="12" spans="1:57" ht="17.25" customHeight="1">
      <c r="A12" s="58"/>
      <c r="B12" s="59"/>
      <c r="C12" s="60"/>
      <c r="D12" s="71" t="s">
        <v>177</v>
      </c>
      <c r="E12" s="72">
        <v>0</v>
      </c>
      <c r="F12" s="65"/>
      <c r="G12" s="71" t="s">
        <v>177</v>
      </c>
      <c r="H12" s="72">
        <v>0</v>
      </c>
      <c r="I12" s="31" t="s">
        <v>0</v>
      </c>
      <c r="J12" s="62"/>
      <c r="K12" s="95"/>
      <c r="L12" s="66"/>
      <c r="M12" s="56">
        <f>IF(OR(E12&gt;1,H12&gt;1),AK12,0)</f>
        <v>0</v>
      </c>
      <c r="N12" s="57">
        <f>(IF(E12&gt;1,M12,0)*$M$6/2)+(IF(H12&gt;1,M12,0)*$M$6/2)</f>
        <v>0</v>
      </c>
      <c r="O12" s="79">
        <f>IF(K12&lt;&gt;0,AH12,"")</f>
      </c>
      <c r="P12" s="79">
        <f>IF(K12&lt;&gt;0,AW12,"")</f>
      </c>
      <c r="T12" s="1">
        <v>0</v>
      </c>
      <c r="X12" s="1">
        <v>0</v>
      </c>
      <c r="Y12" s="1">
        <f>$X$8/$Z$4</f>
        <v>0</v>
      </c>
      <c r="Z12" s="1">
        <f>X12/$Z$4</f>
        <v>0</v>
      </c>
      <c r="AA12" s="1">
        <f>(T12-$T$8)*2/$Z$4</f>
        <v>0</v>
      </c>
      <c r="AB12" s="1">
        <f>SIN(Y12)*SIN(Z12)+COS(Y12)*COS(Z12)*COS(AA12)</f>
        <v>1</v>
      </c>
      <c r="AC12" s="1">
        <f>ATAN(SQRT(1-AB12*AB12)/AB12)</f>
        <v>0</v>
      </c>
      <c r="AD12" s="1">
        <f>IF(AC12&lt;0,180/$Z$4+AC12,AC12)</f>
        <v>0</v>
      </c>
      <c r="AE12" s="1" t="b">
        <f aca="true" t="shared" si="0" ref="AE12:AE29">IF(Y12&lt;&gt;Z12,90*(1+ABS(Y12-Z12)/(Y12-Z12)))</f>
        <v>0</v>
      </c>
      <c r="AF12" s="1">
        <f>IF(AA12&lt;&gt;0,90+$Z$4*ATAN((SIN(Y12)*AB12-SIN(Z12))/(SIN(AA12)*COS(Y12)^2)),AE12*1)</f>
        <v>0</v>
      </c>
      <c r="AG12" s="1">
        <f>IF(SIN(AA12)&lt;0,AF12+180,AF12*1)</f>
        <v>0</v>
      </c>
      <c r="AH12" s="1">
        <f>INT(AG12)</f>
        <v>0</v>
      </c>
      <c r="AJ12" s="1">
        <f>6365.11*AD12</f>
        <v>0</v>
      </c>
      <c r="AK12" s="1">
        <f aca="true" t="shared" si="1" ref="AK12:AK61">IF(AJ12&lt;5,5,INT(AJ12+0.5))</f>
        <v>5</v>
      </c>
      <c r="AN12" s="1">
        <f aca="true" t="shared" si="2" ref="AN12:AN29">X12/$Z$4</f>
        <v>0</v>
      </c>
      <c r="AO12" s="1">
        <f aca="true" t="shared" si="3" ref="AO12:AO61">$X$8/$Z$4</f>
        <v>0</v>
      </c>
      <c r="AP12" s="1">
        <f aca="true" t="shared" si="4" ref="AP12:AP29">($T$8-T12)*2/$Z$4</f>
        <v>0</v>
      </c>
      <c r="AQ12" s="1">
        <f aca="true" t="shared" si="5" ref="AQ12:AQ29">SIN(AN12)*SIN(AO12)+COS(AN12)*COS(AO12)*COS(AP12)</f>
        <v>1</v>
      </c>
      <c r="AR12" s="1">
        <f aca="true" t="shared" si="6" ref="AR12:AR61">ATAN(SQRT(1-AQ12*AQ12)/AQ12)</f>
        <v>0</v>
      </c>
      <c r="AS12" s="1">
        <f aca="true" t="shared" si="7" ref="AS12:AS29">IF(AC12&lt;0,180/$Z$4+AC12,AC12)</f>
        <v>0</v>
      </c>
      <c r="AT12" s="1" t="b">
        <f aca="true" t="shared" si="8" ref="AT12:AT29">IF(AN12&lt;&gt;AO12,90*(1+ABS(AN12-AO12)/(AN12-AO12)))</f>
        <v>0</v>
      </c>
      <c r="AU12" s="1">
        <f aca="true" t="shared" si="9" ref="AU12:AU29">IF(AP12&lt;&gt;0,90+$Z$4*ATAN((SIN(AN12)*AQ12-SIN(AO12))/(SIN(AP12)*COS(AN12)^2)),AT12*1)</f>
        <v>0</v>
      </c>
      <c r="AV12" s="1">
        <f aca="true" t="shared" si="10" ref="AV12:AV29">IF(SIN(AP12)&lt;0,AU12+180,AU12*1)</f>
        <v>0</v>
      </c>
      <c r="AW12" s="1">
        <f aca="true" t="shared" si="11" ref="AW12:AW61">INT(AV12)</f>
        <v>0</v>
      </c>
      <c r="BA12" s="54">
        <f>M12</f>
        <v>0</v>
      </c>
      <c r="BB12" s="1">
        <f>C12</f>
        <v>0</v>
      </c>
      <c r="BC12" s="1">
        <f>K12</f>
        <v>0</v>
      </c>
      <c r="BD12" s="1">
        <v>0</v>
      </c>
      <c r="BE12" s="1">
        <v>0</v>
      </c>
    </row>
    <row r="13" spans="1:55" ht="16.5" customHeight="1">
      <c r="A13" s="58"/>
      <c r="B13" s="59"/>
      <c r="C13" s="60"/>
      <c r="D13" s="71" t="s">
        <v>177</v>
      </c>
      <c r="E13" s="72">
        <v>0</v>
      </c>
      <c r="F13" s="65"/>
      <c r="G13" s="71" t="s">
        <v>177</v>
      </c>
      <c r="H13" s="72">
        <v>0</v>
      </c>
      <c r="I13" s="31" t="s">
        <v>1</v>
      </c>
      <c r="J13" s="62"/>
      <c r="K13" s="95"/>
      <c r="L13" s="66"/>
      <c r="M13" s="56">
        <f aca="true" t="shared" si="12" ref="M13:M61">IF(OR(E13&gt;1,H13&gt;1),AK13,0)</f>
        <v>0</v>
      </c>
      <c r="N13" s="57">
        <f aca="true" t="shared" si="13" ref="N13:N61">(IF(E13&gt;1,M13,0)*$M$6/2)+(IF(H13&gt;1,M13,0)*$M$6/2)</f>
        <v>0</v>
      </c>
      <c r="O13" s="79">
        <f>IF(K13&lt;&gt;0,AH13,"")</f>
      </c>
      <c r="P13" s="79">
        <f>IF(K13&lt;&gt;0,AW13,"")</f>
      </c>
      <c r="T13" s="1">
        <v>0</v>
      </c>
      <c r="X13" s="1">
        <v>0</v>
      </c>
      <c r="Y13" s="1">
        <f aca="true" t="shared" si="14" ref="Y13:Y61">$X$8/$Z$4</f>
        <v>0</v>
      </c>
      <c r="Z13" s="1">
        <f aca="true" t="shared" si="15" ref="Z13:Z29">X13/$Z$4</f>
        <v>0</v>
      </c>
      <c r="AA13" s="1">
        <f aca="true" t="shared" si="16" ref="AA13:AA29">(T13-$T$8)*2/$Z$4</f>
        <v>0</v>
      </c>
      <c r="AB13" s="1">
        <f aca="true" t="shared" si="17" ref="AB13:AB29">SIN(Y13)*SIN(Z13)+COS(Y13)*COS(Z13)*COS(AA13)</f>
        <v>1</v>
      </c>
      <c r="AC13" s="1">
        <f aca="true" t="shared" si="18" ref="AC13:AC61">ATAN(SQRT(1-AB13*AB13)/AB13)</f>
        <v>0</v>
      </c>
      <c r="AD13" s="1">
        <f aca="true" t="shared" si="19" ref="AD13:AD61">IF(AC13&lt;0,180/$Z$4+AC13,AC13)</f>
        <v>0</v>
      </c>
      <c r="AE13" s="1" t="b">
        <f t="shared" si="0"/>
        <v>0</v>
      </c>
      <c r="AF13" s="1">
        <f aca="true" t="shared" si="20" ref="AF13:AF29">IF(AA13&lt;&gt;0,90+$Z$4*ATAN((SIN(Y13)*AB13-SIN(Z13))/(SIN(AA13)*COS(Y13)^2)),AE13*1)</f>
        <v>0</v>
      </c>
      <c r="AG13" s="1">
        <f aca="true" t="shared" si="21" ref="AG13:AG29">IF(SIN(AA13)&lt;0,AF13+180,AF13*1)</f>
        <v>0</v>
      </c>
      <c r="AH13" s="1">
        <f aca="true" t="shared" si="22" ref="AH13:AH61">INT(AG13)</f>
        <v>0</v>
      </c>
      <c r="AJ13" s="1">
        <f aca="true" t="shared" si="23" ref="AJ13:AJ29">6365.11*AD13</f>
        <v>0</v>
      </c>
      <c r="AK13" s="1">
        <f t="shared" si="1"/>
        <v>5</v>
      </c>
      <c r="AN13" s="1">
        <f t="shared" si="2"/>
        <v>0</v>
      </c>
      <c r="AO13" s="1">
        <f t="shared" si="3"/>
        <v>0</v>
      </c>
      <c r="AP13" s="1">
        <f t="shared" si="4"/>
        <v>0</v>
      </c>
      <c r="AQ13" s="1">
        <f t="shared" si="5"/>
        <v>1</v>
      </c>
      <c r="AR13" s="1">
        <f t="shared" si="6"/>
        <v>0</v>
      </c>
      <c r="AS13" s="1">
        <f t="shared" si="7"/>
        <v>0</v>
      </c>
      <c r="AT13" s="1" t="b">
        <f t="shared" si="8"/>
        <v>0</v>
      </c>
      <c r="AU13" s="1">
        <f t="shared" si="9"/>
        <v>0</v>
      </c>
      <c r="AV13" s="1">
        <f t="shared" si="10"/>
        <v>0</v>
      </c>
      <c r="AW13" s="1">
        <f t="shared" si="11"/>
        <v>0</v>
      </c>
      <c r="BA13" s="54">
        <f aca="true" t="shared" si="24" ref="BA13:BA29">M13</f>
        <v>0</v>
      </c>
      <c r="BB13" s="1">
        <f aca="true" t="shared" si="25" ref="BB13:BB29">C13</f>
        <v>0</v>
      </c>
      <c r="BC13" s="1">
        <f aca="true" t="shared" si="26" ref="BC13:BC29">K13</f>
        <v>0</v>
      </c>
    </row>
    <row r="14" spans="1:55" ht="16.5" customHeight="1">
      <c r="A14" s="58"/>
      <c r="B14" s="59"/>
      <c r="C14" s="60"/>
      <c r="D14" s="71" t="s">
        <v>177</v>
      </c>
      <c r="E14" s="72">
        <v>0</v>
      </c>
      <c r="F14" s="65"/>
      <c r="G14" s="71" t="s">
        <v>177</v>
      </c>
      <c r="H14" s="72">
        <v>0</v>
      </c>
      <c r="I14" s="31" t="s">
        <v>2</v>
      </c>
      <c r="J14" s="62"/>
      <c r="K14" s="95"/>
      <c r="L14" s="66"/>
      <c r="M14" s="56">
        <f t="shared" si="12"/>
        <v>0</v>
      </c>
      <c r="N14" s="57">
        <f t="shared" si="13"/>
        <v>0</v>
      </c>
      <c r="O14" s="79">
        <f aca="true" t="shared" si="27" ref="O14:O29">IF(K14&lt;&gt;0,AH14,"")</f>
      </c>
      <c r="P14" s="79">
        <f aca="true" t="shared" si="28" ref="P14:P29">IF(K14&lt;&gt;0,AW14,"")</f>
      </c>
      <c r="T14" s="1">
        <v>0</v>
      </c>
      <c r="X14" s="1">
        <v>0</v>
      </c>
      <c r="Y14" s="1">
        <f t="shared" si="14"/>
        <v>0</v>
      </c>
      <c r="Z14" s="1">
        <f t="shared" si="15"/>
        <v>0</v>
      </c>
      <c r="AA14" s="1">
        <f t="shared" si="16"/>
        <v>0</v>
      </c>
      <c r="AB14" s="1">
        <f t="shared" si="17"/>
        <v>1</v>
      </c>
      <c r="AC14" s="1">
        <f t="shared" si="18"/>
        <v>0</v>
      </c>
      <c r="AD14" s="1">
        <f t="shared" si="19"/>
        <v>0</v>
      </c>
      <c r="AE14" s="1" t="b">
        <f t="shared" si="0"/>
        <v>0</v>
      </c>
      <c r="AF14" s="1">
        <f t="shared" si="20"/>
        <v>0</v>
      </c>
      <c r="AG14" s="1">
        <f t="shared" si="21"/>
        <v>0</v>
      </c>
      <c r="AH14" s="1">
        <f t="shared" si="22"/>
        <v>0</v>
      </c>
      <c r="AJ14" s="1">
        <f>6365.11*AD14</f>
        <v>0</v>
      </c>
      <c r="AK14" s="1">
        <f t="shared" si="1"/>
        <v>5</v>
      </c>
      <c r="AN14" s="1">
        <f t="shared" si="2"/>
        <v>0</v>
      </c>
      <c r="AO14" s="1">
        <f t="shared" si="3"/>
        <v>0</v>
      </c>
      <c r="AP14" s="1">
        <f t="shared" si="4"/>
        <v>0</v>
      </c>
      <c r="AQ14" s="1">
        <f t="shared" si="5"/>
        <v>1</v>
      </c>
      <c r="AR14" s="1">
        <f t="shared" si="6"/>
        <v>0</v>
      </c>
      <c r="AS14" s="1">
        <f t="shared" si="7"/>
        <v>0</v>
      </c>
      <c r="AT14" s="1" t="b">
        <f t="shared" si="8"/>
        <v>0</v>
      </c>
      <c r="AU14" s="1">
        <f t="shared" si="9"/>
        <v>0</v>
      </c>
      <c r="AV14" s="1">
        <f t="shared" si="10"/>
        <v>0</v>
      </c>
      <c r="AW14" s="1">
        <f t="shared" si="11"/>
        <v>0</v>
      </c>
      <c r="BA14" s="54">
        <f t="shared" si="24"/>
        <v>0</v>
      </c>
      <c r="BB14" s="1">
        <f t="shared" si="25"/>
        <v>0</v>
      </c>
      <c r="BC14" s="1">
        <f t="shared" si="26"/>
        <v>0</v>
      </c>
    </row>
    <row r="15" spans="1:55" ht="16.5" customHeight="1">
      <c r="A15" s="58"/>
      <c r="B15" s="59"/>
      <c r="C15" s="60"/>
      <c r="D15" s="71" t="s">
        <v>177</v>
      </c>
      <c r="E15" s="72">
        <v>0</v>
      </c>
      <c r="F15" s="65"/>
      <c r="G15" s="71" t="s">
        <v>177</v>
      </c>
      <c r="H15" s="72">
        <v>0</v>
      </c>
      <c r="I15" s="31" t="s">
        <v>3</v>
      </c>
      <c r="J15" s="62"/>
      <c r="K15" s="95"/>
      <c r="L15" s="66"/>
      <c r="M15" s="56">
        <f t="shared" si="12"/>
        <v>0</v>
      </c>
      <c r="N15" s="57">
        <f t="shared" si="13"/>
        <v>0</v>
      </c>
      <c r="O15" s="79">
        <f t="shared" si="27"/>
      </c>
      <c r="P15" s="79">
        <f t="shared" si="28"/>
      </c>
      <c r="T15" s="1">
        <v>0</v>
      </c>
      <c r="X15" s="1">
        <v>0</v>
      </c>
      <c r="Y15" s="1">
        <f t="shared" si="14"/>
        <v>0</v>
      </c>
      <c r="Z15" s="1">
        <f t="shared" si="15"/>
        <v>0</v>
      </c>
      <c r="AA15" s="1">
        <f t="shared" si="16"/>
        <v>0</v>
      </c>
      <c r="AB15" s="1">
        <f t="shared" si="17"/>
        <v>1</v>
      </c>
      <c r="AC15" s="1">
        <f t="shared" si="18"/>
        <v>0</v>
      </c>
      <c r="AD15" s="1">
        <f t="shared" si="19"/>
        <v>0</v>
      </c>
      <c r="AE15" s="1" t="b">
        <f t="shared" si="0"/>
        <v>0</v>
      </c>
      <c r="AF15" s="1">
        <f t="shared" si="20"/>
        <v>0</v>
      </c>
      <c r="AG15" s="1">
        <f t="shared" si="21"/>
        <v>0</v>
      </c>
      <c r="AH15" s="1">
        <f t="shared" si="22"/>
        <v>0</v>
      </c>
      <c r="AJ15" s="1">
        <f t="shared" si="23"/>
        <v>0</v>
      </c>
      <c r="AK15" s="1">
        <f t="shared" si="1"/>
        <v>5</v>
      </c>
      <c r="AN15" s="1">
        <f t="shared" si="2"/>
        <v>0</v>
      </c>
      <c r="AO15" s="1">
        <f t="shared" si="3"/>
        <v>0</v>
      </c>
      <c r="AP15" s="1">
        <f t="shared" si="4"/>
        <v>0</v>
      </c>
      <c r="AQ15" s="1">
        <f t="shared" si="5"/>
        <v>1</v>
      </c>
      <c r="AR15" s="1">
        <f t="shared" si="6"/>
        <v>0</v>
      </c>
      <c r="AS15" s="1">
        <f t="shared" si="7"/>
        <v>0</v>
      </c>
      <c r="AT15" s="1" t="b">
        <f t="shared" si="8"/>
        <v>0</v>
      </c>
      <c r="AU15" s="1">
        <f t="shared" si="9"/>
        <v>0</v>
      </c>
      <c r="AV15" s="1">
        <f t="shared" si="10"/>
        <v>0</v>
      </c>
      <c r="AW15" s="1">
        <f t="shared" si="11"/>
        <v>0</v>
      </c>
      <c r="BA15" s="54">
        <f t="shared" si="24"/>
        <v>0</v>
      </c>
      <c r="BB15" s="1">
        <f t="shared" si="25"/>
        <v>0</v>
      </c>
      <c r="BC15" s="1">
        <f t="shared" si="26"/>
        <v>0</v>
      </c>
    </row>
    <row r="16" spans="1:55" ht="16.5" customHeight="1">
      <c r="A16" s="58"/>
      <c r="B16" s="59"/>
      <c r="C16" s="60"/>
      <c r="D16" s="71" t="s">
        <v>177</v>
      </c>
      <c r="E16" s="72">
        <v>0</v>
      </c>
      <c r="F16" s="65"/>
      <c r="G16" s="71" t="s">
        <v>177</v>
      </c>
      <c r="H16" s="72">
        <v>0</v>
      </c>
      <c r="I16" s="31" t="s">
        <v>4</v>
      </c>
      <c r="J16" s="62"/>
      <c r="K16" s="95"/>
      <c r="L16" s="66"/>
      <c r="M16" s="56">
        <f t="shared" si="12"/>
        <v>0</v>
      </c>
      <c r="N16" s="57">
        <f t="shared" si="13"/>
        <v>0</v>
      </c>
      <c r="O16" s="79">
        <f t="shared" si="27"/>
      </c>
      <c r="P16" s="79">
        <f t="shared" si="28"/>
      </c>
      <c r="T16" s="1">
        <v>0</v>
      </c>
      <c r="X16" s="1">
        <v>0</v>
      </c>
      <c r="Y16" s="1">
        <f t="shared" si="14"/>
        <v>0</v>
      </c>
      <c r="Z16" s="1">
        <f t="shared" si="15"/>
        <v>0</v>
      </c>
      <c r="AA16" s="1">
        <f t="shared" si="16"/>
        <v>0</v>
      </c>
      <c r="AB16" s="1">
        <f t="shared" si="17"/>
        <v>1</v>
      </c>
      <c r="AC16" s="1">
        <f t="shared" si="18"/>
        <v>0</v>
      </c>
      <c r="AD16" s="1">
        <f t="shared" si="19"/>
        <v>0</v>
      </c>
      <c r="AE16" s="1" t="b">
        <f t="shared" si="0"/>
        <v>0</v>
      </c>
      <c r="AF16" s="1">
        <f t="shared" si="20"/>
        <v>0</v>
      </c>
      <c r="AG16" s="1">
        <f t="shared" si="21"/>
        <v>0</v>
      </c>
      <c r="AH16" s="1">
        <f t="shared" si="22"/>
        <v>0</v>
      </c>
      <c r="AJ16" s="1">
        <f t="shared" si="23"/>
        <v>0</v>
      </c>
      <c r="AK16" s="1">
        <f t="shared" si="1"/>
        <v>5</v>
      </c>
      <c r="AN16" s="1">
        <f t="shared" si="2"/>
        <v>0</v>
      </c>
      <c r="AO16" s="1">
        <f t="shared" si="3"/>
        <v>0</v>
      </c>
      <c r="AP16" s="1">
        <f t="shared" si="4"/>
        <v>0</v>
      </c>
      <c r="AQ16" s="1">
        <f t="shared" si="5"/>
        <v>1</v>
      </c>
      <c r="AR16" s="1">
        <f t="shared" si="6"/>
        <v>0</v>
      </c>
      <c r="AS16" s="1">
        <f t="shared" si="7"/>
        <v>0</v>
      </c>
      <c r="AT16" s="1" t="b">
        <f t="shared" si="8"/>
        <v>0</v>
      </c>
      <c r="AU16" s="1">
        <f t="shared" si="9"/>
        <v>0</v>
      </c>
      <c r="AV16" s="1">
        <f t="shared" si="10"/>
        <v>0</v>
      </c>
      <c r="AW16" s="1">
        <f t="shared" si="11"/>
        <v>0</v>
      </c>
      <c r="BA16" s="54">
        <f t="shared" si="24"/>
        <v>0</v>
      </c>
      <c r="BB16" s="1">
        <f t="shared" si="25"/>
        <v>0</v>
      </c>
      <c r="BC16" s="1">
        <f t="shared" si="26"/>
        <v>0</v>
      </c>
    </row>
    <row r="17" spans="1:55" ht="17.25" customHeight="1">
      <c r="A17" s="58"/>
      <c r="B17" s="59"/>
      <c r="C17" s="60"/>
      <c r="D17" s="71" t="s">
        <v>177</v>
      </c>
      <c r="E17" s="72">
        <v>0</v>
      </c>
      <c r="F17" s="65"/>
      <c r="G17" s="71" t="s">
        <v>177</v>
      </c>
      <c r="H17" s="72">
        <v>0</v>
      </c>
      <c r="I17" s="31" t="s">
        <v>5</v>
      </c>
      <c r="J17" s="62"/>
      <c r="K17" s="95"/>
      <c r="L17" s="66"/>
      <c r="M17" s="56">
        <f t="shared" si="12"/>
        <v>0</v>
      </c>
      <c r="N17" s="57">
        <f t="shared" si="13"/>
        <v>0</v>
      </c>
      <c r="O17" s="79">
        <f t="shared" si="27"/>
      </c>
      <c r="P17" s="79">
        <f t="shared" si="28"/>
      </c>
      <c r="T17" s="1">
        <v>0</v>
      </c>
      <c r="X17" s="1">
        <v>0</v>
      </c>
      <c r="Y17" s="1">
        <f t="shared" si="14"/>
        <v>0</v>
      </c>
      <c r="Z17" s="1">
        <f t="shared" si="15"/>
        <v>0</v>
      </c>
      <c r="AA17" s="1">
        <f t="shared" si="16"/>
        <v>0</v>
      </c>
      <c r="AB17" s="1">
        <f t="shared" si="17"/>
        <v>1</v>
      </c>
      <c r="AC17" s="1">
        <f t="shared" si="18"/>
        <v>0</v>
      </c>
      <c r="AD17" s="1">
        <f t="shared" si="19"/>
        <v>0</v>
      </c>
      <c r="AE17" s="1" t="b">
        <f t="shared" si="0"/>
        <v>0</v>
      </c>
      <c r="AF17" s="1">
        <f t="shared" si="20"/>
        <v>0</v>
      </c>
      <c r="AG17" s="1">
        <f t="shared" si="21"/>
        <v>0</v>
      </c>
      <c r="AH17" s="1">
        <f t="shared" si="22"/>
        <v>0</v>
      </c>
      <c r="AJ17" s="1">
        <f t="shared" si="23"/>
        <v>0</v>
      </c>
      <c r="AK17" s="1">
        <f t="shared" si="1"/>
        <v>5</v>
      </c>
      <c r="AN17" s="1">
        <f t="shared" si="2"/>
        <v>0</v>
      </c>
      <c r="AO17" s="1">
        <f t="shared" si="3"/>
        <v>0</v>
      </c>
      <c r="AP17" s="1">
        <f t="shared" si="4"/>
        <v>0</v>
      </c>
      <c r="AQ17" s="1">
        <f t="shared" si="5"/>
        <v>1</v>
      </c>
      <c r="AR17" s="1">
        <f t="shared" si="6"/>
        <v>0</v>
      </c>
      <c r="AS17" s="1">
        <f t="shared" si="7"/>
        <v>0</v>
      </c>
      <c r="AT17" s="1" t="b">
        <f t="shared" si="8"/>
        <v>0</v>
      </c>
      <c r="AU17" s="1">
        <f t="shared" si="9"/>
        <v>0</v>
      </c>
      <c r="AV17" s="1">
        <f t="shared" si="10"/>
        <v>0</v>
      </c>
      <c r="AW17" s="1">
        <f t="shared" si="11"/>
        <v>0</v>
      </c>
      <c r="BA17" s="54">
        <f t="shared" si="24"/>
        <v>0</v>
      </c>
      <c r="BB17" s="1">
        <f t="shared" si="25"/>
        <v>0</v>
      </c>
      <c r="BC17" s="1">
        <f t="shared" si="26"/>
        <v>0</v>
      </c>
    </row>
    <row r="18" spans="1:55" ht="16.5" customHeight="1">
      <c r="A18" s="58"/>
      <c r="B18" s="59"/>
      <c r="C18" s="60"/>
      <c r="D18" s="71" t="s">
        <v>177</v>
      </c>
      <c r="E18" s="72">
        <v>0</v>
      </c>
      <c r="F18" s="65"/>
      <c r="G18" s="71" t="s">
        <v>177</v>
      </c>
      <c r="H18" s="72">
        <v>0</v>
      </c>
      <c r="I18" s="31" t="s">
        <v>6</v>
      </c>
      <c r="J18" s="62"/>
      <c r="K18" s="95"/>
      <c r="L18" s="66"/>
      <c r="M18" s="56">
        <f t="shared" si="12"/>
        <v>0</v>
      </c>
      <c r="N18" s="57">
        <f t="shared" si="13"/>
        <v>0</v>
      </c>
      <c r="O18" s="79">
        <f t="shared" si="27"/>
      </c>
      <c r="P18" s="79">
        <f t="shared" si="28"/>
      </c>
      <c r="T18" s="1">
        <v>0</v>
      </c>
      <c r="X18" s="1">
        <v>0</v>
      </c>
      <c r="Y18" s="1">
        <f t="shared" si="14"/>
        <v>0</v>
      </c>
      <c r="Z18" s="1">
        <f t="shared" si="15"/>
        <v>0</v>
      </c>
      <c r="AA18" s="1">
        <f t="shared" si="16"/>
        <v>0</v>
      </c>
      <c r="AB18" s="1">
        <f t="shared" si="17"/>
        <v>1</v>
      </c>
      <c r="AC18" s="1">
        <f t="shared" si="18"/>
        <v>0</v>
      </c>
      <c r="AD18" s="1">
        <f t="shared" si="19"/>
        <v>0</v>
      </c>
      <c r="AE18" s="1" t="b">
        <f t="shared" si="0"/>
        <v>0</v>
      </c>
      <c r="AF18" s="1">
        <f t="shared" si="20"/>
        <v>0</v>
      </c>
      <c r="AG18" s="1">
        <f t="shared" si="21"/>
        <v>0</v>
      </c>
      <c r="AH18" s="1">
        <f t="shared" si="22"/>
        <v>0</v>
      </c>
      <c r="AJ18" s="1">
        <f t="shared" si="23"/>
        <v>0</v>
      </c>
      <c r="AK18" s="1">
        <f t="shared" si="1"/>
        <v>5</v>
      </c>
      <c r="AN18" s="1">
        <f t="shared" si="2"/>
        <v>0</v>
      </c>
      <c r="AO18" s="1">
        <f t="shared" si="3"/>
        <v>0</v>
      </c>
      <c r="AP18" s="1">
        <f t="shared" si="4"/>
        <v>0</v>
      </c>
      <c r="AQ18" s="1">
        <f t="shared" si="5"/>
        <v>1</v>
      </c>
      <c r="AR18" s="1">
        <f t="shared" si="6"/>
        <v>0</v>
      </c>
      <c r="AS18" s="1">
        <f t="shared" si="7"/>
        <v>0</v>
      </c>
      <c r="AT18" s="1" t="b">
        <f t="shared" si="8"/>
        <v>0</v>
      </c>
      <c r="AU18" s="1">
        <f t="shared" si="9"/>
        <v>0</v>
      </c>
      <c r="AV18" s="1">
        <f t="shared" si="10"/>
        <v>0</v>
      </c>
      <c r="AW18" s="1">
        <f t="shared" si="11"/>
        <v>0</v>
      </c>
      <c r="BA18" s="54">
        <f t="shared" si="24"/>
        <v>0</v>
      </c>
      <c r="BB18" s="1">
        <f t="shared" si="25"/>
        <v>0</v>
      </c>
      <c r="BC18" s="1">
        <f t="shared" si="26"/>
        <v>0</v>
      </c>
    </row>
    <row r="19" spans="1:55" ht="16.5" customHeight="1">
      <c r="A19" s="58"/>
      <c r="B19" s="59"/>
      <c r="C19" s="60"/>
      <c r="D19" s="71" t="s">
        <v>177</v>
      </c>
      <c r="E19" s="72">
        <v>0</v>
      </c>
      <c r="F19" s="65"/>
      <c r="G19" s="71" t="s">
        <v>177</v>
      </c>
      <c r="H19" s="72">
        <v>0</v>
      </c>
      <c r="I19" s="31" t="s">
        <v>7</v>
      </c>
      <c r="J19" s="62"/>
      <c r="K19" s="95"/>
      <c r="L19" s="66"/>
      <c r="M19" s="56">
        <f t="shared" si="12"/>
        <v>0</v>
      </c>
      <c r="N19" s="57">
        <f t="shared" si="13"/>
        <v>0</v>
      </c>
      <c r="O19" s="79">
        <f t="shared" si="27"/>
      </c>
      <c r="P19" s="79">
        <f t="shared" si="28"/>
      </c>
      <c r="T19" s="1">
        <v>0</v>
      </c>
      <c r="X19" s="1">
        <v>0</v>
      </c>
      <c r="Y19" s="1">
        <f t="shared" si="14"/>
        <v>0</v>
      </c>
      <c r="Z19" s="1">
        <f t="shared" si="15"/>
        <v>0</v>
      </c>
      <c r="AA19" s="1">
        <f t="shared" si="16"/>
        <v>0</v>
      </c>
      <c r="AB19" s="1">
        <f t="shared" si="17"/>
        <v>1</v>
      </c>
      <c r="AC19" s="1">
        <f t="shared" si="18"/>
        <v>0</v>
      </c>
      <c r="AD19" s="1">
        <f t="shared" si="19"/>
        <v>0</v>
      </c>
      <c r="AE19" s="1" t="b">
        <f t="shared" si="0"/>
        <v>0</v>
      </c>
      <c r="AF19" s="1">
        <f t="shared" si="20"/>
        <v>0</v>
      </c>
      <c r="AG19" s="1">
        <f t="shared" si="21"/>
        <v>0</v>
      </c>
      <c r="AH19" s="1">
        <f t="shared" si="22"/>
        <v>0</v>
      </c>
      <c r="AJ19" s="1">
        <f t="shared" si="23"/>
        <v>0</v>
      </c>
      <c r="AK19" s="1">
        <f t="shared" si="1"/>
        <v>5</v>
      </c>
      <c r="AN19" s="1">
        <f t="shared" si="2"/>
        <v>0</v>
      </c>
      <c r="AO19" s="1">
        <f t="shared" si="3"/>
        <v>0</v>
      </c>
      <c r="AP19" s="1">
        <f t="shared" si="4"/>
        <v>0</v>
      </c>
      <c r="AQ19" s="1">
        <f t="shared" si="5"/>
        <v>1</v>
      </c>
      <c r="AR19" s="1">
        <f t="shared" si="6"/>
        <v>0</v>
      </c>
      <c r="AS19" s="1">
        <f t="shared" si="7"/>
        <v>0</v>
      </c>
      <c r="AT19" s="1" t="b">
        <f t="shared" si="8"/>
        <v>0</v>
      </c>
      <c r="AU19" s="1">
        <f t="shared" si="9"/>
        <v>0</v>
      </c>
      <c r="AV19" s="1">
        <f t="shared" si="10"/>
        <v>0</v>
      </c>
      <c r="AW19" s="1">
        <f t="shared" si="11"/>
        <v>0</v>
      </c>
      <c r="BA19" s="54">
        <f t="shared" si="24"/>
        <v>0</v>
      </c>
      <c r="BB19" s="1">
        <f t="shared" si="25"/>
        <v>0</v>
      </c>
      <c r="BC19" s="1">
        <f t="shared" si="26"/>
        <v>0</v>
      </c>
    </row>
    <row r="20" spans="1:55" ht="16.5" customHeight="1">
      <c r="A20" s="58"/>
      <c r="B20" s="59"/>
      <c r="C20" s="60"/>
      <c r="D20" s="71" t="s">
        <v>177</v>
      </c>
      <c r="E20" s="72">
        <v>0</v>
      </c>
      <c r="F20" s="65"/>
      <c r="G20" s="71" t="s">
        <v>177</v>
      </c>
      <c r="H20" s="72">
        <v>0</v>
      </c>
      <c r="I20" s="31" t="s">
        <v>8</v>
      </c>
      <c r="J20" s="62"/>
      <c r="K20" s="95"/>
      <c r="L20" s="66"/>
      <c r="M20" s="56">
        <f t="shared" si="12"/>
        <v>0</v>
      </c>
      <c r="N20" s="57">
        <f t="shared" si="13"/>
        <v>0</v>
      </c>
      <c r="O20" s="79">
        <f t="shared" si="27"/>
      </c>
      <c r="P20" s="79">
        <f t="shared" si="28"/>
      </c>
      <c r="T20" s="1">
        <v>0</v>
      </c>
      <c r="X20" s="1">
        <v>0</v>
      </c>
      <c r="Y20" s="1">
        <f t="shared" si="14"/>
        <v>0</v>
      </c>
      <c r="Z20" s="1">
        <f t="shared" si="15"/>
        <v>0</v>
      </c>
      <c r="AA20" s="1">
        <f t="shared" si="16"/>
        <v>0</v>
      </c>
      <c r="AB20" s="1">
        <f t="shared" si="17"/>
        <v>1</v>
      </c>
      <c r="AC20" s="1">
        <f t="shared" si="18"/>
        <v>0</v>
      </c>
      <c r="AD20" s="1">
        <f t="shared" si="19"/>
        <v>0</v>
      </c>
      <c r="AE20" s="1" t="b">
        <f t="shared" si="0"/>
        <v>0</v>
      </c>
      <c r="AF20" s="1">
        <f t="shared" si="20"/>
        <v>0</v>
      </c>
      <c r="AG20" s="1">
        <f t="shared" si="21"/>
        <v>0</v>
      </c>
      <c r="AH20" s="1">
        <f t="shared" si="22"/>
        <v>0</v>
      </c>
      <c r="AJ20" s="1">
        <f t="shared" si="23"/>
        <v>0</v>
      </c>
      <c r="AK20" s="1">
        <f t="shared" si="1"/>
        <v>5</v>
      </c>
      <c r="AN20" s="1">
        <f t="shared" si="2"/>
        <v>0</v>
      </c>
      <c r="AO20" s="1">
        <f t="shared" si="3"/>
        <v>0</v>
      </c>
      <c r="AP20" s="1">
        <f t="shared" si="4"/>
        <v>0</v>
      </c>
      <c r="AQ20" s="1">
        <f t="shared" si="5"/>
        <v>1</v>
      </c>
      <c r="AR20" s="1">
        <f t="shared" si="6"/>
        <v>0</v>
      </c>
      <c r="AS20" s="1">
        <f t="shared" si="7"/>
        <v>0</v>
      </c>
      <c r="AT20" s="1" t="b">
        <f t="shared" si="8"/>
        <v>0</v>
      </c>
      <c r="AU20" s="1">
        <f t="shared" si="9"/>
        <v>0</v>
      </c>
      <c r="AV20" s="1">
        <f t="shared" si="10"/>
        <v>0</v>
      </c>
      <c r="AW20" s="1">
        <f t="shared" si="11"/>
        <v>0</v>
      </c>
      <c r="BA20" s="54">
        <f t="shared" si="24"/>
        <v>0</v>
      </c>
      <c r="BB20" s="1">
        <f t="shared" si="25"/>
        <v>0</v>
      </c>
      <c r="BC20" s="1">
        <f t="shared" si="26"/>
        <v>0</v>
      </c>
    </row>
    <row r="21" spans="1:55" ht="16.5" customHeight="1">
      <c r="A21" s="58"/>
      <c r="B21" s="59"/>
      <c r="C21" s="60"/>
      <c r="D21" s="71" t="s">
        <v>177</v>
      </c>
      <c r="E21" s="72">
        <v>0</v>
      </c>
      <c r="F21" s="65"/>
      <c r="G21" s="71" t="s">
        <v>177</v>
      </c>
      <c r="H21" s="72">
        <v>0</v>
      </c>
      <c r="I21" s="31" t="s">
        <v>9</v>
      </c>
      <c r="J21" s="62"/>
      <c r="K21" s="95"/>
      <c r="L21" s="66"/>
      <c r="M21" s="56">
        <f t="shared" si="12"/>
        <v>0</v>
      </c>
      <c r="N21" s="57">
        <f t="shared" si="13"/>
        <v>0</v>
      </c>
      <c r="O21" s="79">
        <f t="shared" si="27"/>
      </c>
      <c r="P21" s="79">
        <f t="shared" si="28"/>
      </c>
      <c r="T21" s="1">
        <v>0</v>
      </c>
      <c r="X21" s="1">
        <v>0</v>
      </c>
      <c r="Y21" s="1">
        <f t="shared" si="14"/>
        <v>0</v>
      </c>
      <c r="Z21" s="1">
        <f t="shared" si="15"/>
        <v>0</v>
      </c>
      <c r="AA21" s="1">
        <f t="shared" si="16"/>
        <v>0</v>
      </c>
      <c r="AB21" s="1">
        <f t="shared" si="17"/>
        <v>1</v>
      </c>
      <c r="AC21" s="1">
        <f t="shared" si="18"/>
        <v>0</v>
      </c>
      <c r="AD21" s="1">
        <f t="shared" si="19"/>
        <v>0</v>
      </c>
      <c r="AE21" s="1" t="b">
        <f t="shared" si="0"/>
        <v>0</v>
      </c>
      <c r="AF21" s="1">
        <f t="shared" si="20"/>
        <v>0</v>
      </c>
      <c r="AG21" s="1">
        <f t="shared" si="21"/>
        <v>0</v>
      </c>
      <c r="AH21" s="1">
        <f t="shared" si="22"/>
        <v>0</v>
      </c>
      <c r="AJ21" s="1">
        <f t="shared" si="23"/>
        <v>0</v>
      </c>
      <c r="AK21" s="1">
        <f t="shared" si="1"/>
        <v>5</v>
      </c>
      <c r="AN21" s="1">
        <f t="shared" si="2"/>
        <v>0</v>
      </c>
      <c r="AO21" s="1">
        <f t="shared" si="3"/>
        <v>0</v>
      </c>
      <c r="AP21" s="1">
        <f t="shared" si="4"/>
        <v>0</v>
      </c>
      <c r="AQ21" s="1">
        <f t="shared" si="5"/>
        <v>1</v>
      </c>
      <c r="AR21" s="1">
        <f t="shared" si="6"/>
        <v>0</v>
      </c>
      <c r="AS21" s="1">
        <f t="shared" si="7"/>
        <v>0</v>
      </c>
      <c r="AT21" s="1" t="b">
        <f t="shared" si="8"/>
        <v>0</v>
      </c>
      <c r="AU21" s="1">
        <f t="shared" si="9"/>
        <v>0</v>
      </c>
      <c r="AV21" s="1">
        <f t="shared" si="10"/>
        <v>0</v>
      </c>
      <c r="AW21" s="1">
        <f t="shared" si="11"/>
        <v>0</v>
      </c>
      <c r="BA21" s="54">
        <f t="shared" si="24"/>
        <v>0</v>
      </c>
      <c r="BB21" s="1">
        <f t="shared" si="25"/>
        <v>0</v>
      </c>
      <c r="BC21" s="1">
        <f t="shared" si="26"/>
        <v>0</v>
      </c>
    </row>
    <row r="22" spans="1:55" ht="17.25" customHeight="1">
      <c r="A22" s="58"/>
      <c r="B22" s="59"/>
      <c r="C22" s="60"/>
      <c r="D22" s="71" t="s">
        <v>177</v>
      </c>
      <c r="E22" s="72">
        <v>0</v>
      </c>
      <c r="F22" s="65"/>
      <c r="G22" s="71" t="s">
        <v>177</v>
      </c>
      <c r="H22" s="72">
        <v>0</v>
      </c>
      <c r="I22" s="31" t="s">
        <v>10</v>
      </c>
      <c r="J22" s="62"/>
      <c r="K22" s="95"/>
      <c r="L22" s="66"/>
      <c r="M22" s="56">
        <f t="shared" si="12"/>
        <v>0</v>
      </c>
      <c r="N22" s="57">
        <f t="shared" si="13"/>
        <v>0</v>
      </c>
      <c r="O22" s="79">
        <f t="shared" si="27"/>
      </c>
      <c r="P22" s="79">
        <f t="shared" si="28"/>
      </c>
      <c r="T22" s="1">
        <v>0</v>
      </c>
      <c r="X22" s="1">
        <v>0</v>
      </c>
      <c r="Y22" s="1">
        <f t="shared" si="14"/>
        <v>0</v>
      </c>
      <c r="Z22" s="1">
        <f t="shared" si="15"/>
        <v>0</v>
      </c>
      <c r="AA22" s="1">
        <f t="shared" si="16"/>
        <v>0</v>
      </c>
      <c r="AB22" s="1">
        <f t="shared" si="17"/>
        <v>1</v>
      </c>
      <c r="AC22" s="1">
        <f t="shared" si="18"/>
        <v>0</v>
      </c>
      <c r="AD22" s="1">
        <f t="shared" si="19"/>
        <v>0</v>
      </c>
      <c r="AE22" s="1" t="b">
        <f t="shared" si="0"/>
        <v>0</v>
      </c>
      <c r="AF22" s="1">
        <f t="shared" si="20"/>
        <v>0</v>
      </c>
      <c r="AG22" s="1">
        <f t="shared" si="21"/>
        <v>0</v>
      </c>
      <c r="AH22" s="1">
        <f t="shared" si="22"/>
        <v>0</v>
      </c>
      <c r="AJ22" s="1">
        <f t="shared" si="23"/>
        <v>0</v>
      </c>
      <c r="AK22" s="1">
        <f t="shared" si="1"/>
        <v>5</v>
      </c>
      <c r="AN22" s="1">
        <f t="shared" si="2"/>
        <v>0</v>
      </c>
      <c r="AO22" s="1">
        <f t="shared" si="3"/>
        <v>0</v>
      </c>
      <c r="AP22" s="1">
        <f t="shared" si="4"/>
        <v>0</v>
      </c>
      <c r="AQ22" s="1">
        <f t="shared" si="5"/>
        <v>1</v>
      </c>
      <c r="AR22" s="1">
        <f t="shared" si="6"/>
        <v>0</v>
      </c>
      <c r="AS22" s="1">
        <f t="shared" si="7"/>
        <v>0</v>
      </c>
      <c r="AT22" s="1" t="b">
        <f t="shared" si="8"/>
        <v>0</v>
      </c>
      <c r="AU22" s="1">
        <f t="shared" si="9"/>
        <v>0</v>
      </c>
      <c r="AV22" s="1">
        <f t="shared" si="10"/>
        <v>0</v>
      </c>
      <c r="AW22" s="1">
        <f t="shared" si="11"/>
        <v>0</v>
      </c>
      <c r="BA22" s="54">
        <f t="shared" si="24"/>
        <v>0</v>
      </c>
      <c r="BB22" s="1">
        <f t="shared" si="25"/>
        <v>0</v>
      </c>
      <c r="BC22" s="1">
        <f t="shared" si="26"/>
        <v>0</v>
      </c>
    </row>
    <row r="23" spans="1:55" ht="17.25" customHeight="1">
      <c r="A23" s="58"/>
      <c r="B23" s="59"/>
      <c r="C23" s="60"/>
      <c r="D23" s="71" t="s">
        <v>177</v>
      </c>
      <c r="E23" s="72">
        <v>0</v>
      </c>
      <c r="F23" s="65"/>
      <c r="G23" s="71" t="s">
        <v>177</v>
      </c>
      <c r="H23" s="72">
        <v>0</v>
      </c>
      <c r="I23" s="31" t="s">
        <v>11</v>
      </c>
      <c r="J23" s="62"/>
      <c r="K23" s="95"/>
      <c r="L23" s="66"/>
      <c r="M23" s="56">
        <f t="shared" si="12"/>
        <v>0</v>
      </c>
      <c r="N23" s="57">
        <f t="shared" si="13"/>
        <v>0</v>
      </c>
      <c r="O23" s="79">
        <f t="shared" si="27"/>
      </c>
      <c r="P23" s="79">
        <f t="shared" si="28"/>
      </c>
      <c r="T23" s="1">
        <v>0</v>
      </c>
      <c r="X23" s="1">
        <v>0</v>
      </c>
      <c r="Y23" s="1">
        <f t="shared" si="14"/>
        <v>0</v>
      </c>
      <c r="Z23" s="1">
        <f t="shared" si="15"/>
        <v>0</v>
      </c>
      <c r="AA23" s="1">
        <f t="shared" si="16"/>
        <v>0</v>
      </c>
      <c r="AB23" s="1">
        <f t="shared" si="17"/>
        <v>1</v>
      </c>
      <c r="AC23" s="1">
        <f t="shared" si="18"/>
        <v>0</v>
      </c>
      <c r="AD23" s="1">
        <f t="shared" si="19"/>
        <v>0</v>
      </c>
      <c r="AE23" s="1" t="b">
        <f t="shared" si="0"/>
        <v>0</v>
      </c>
      <c r="AF23" s="1">
        <f t="shared" si="20"/>
        <v>0</v>
      </c>
      <c r="AG23" s="1">
        <f t="shared" si="21"/>
        <v>0</v>
      </c>
      <c r="AH23" s="1">
        <f t="shared" si="22"/>
        <v>0</v>
      </c>
      <c r="AJ23" s="1">
        <f t="shared" si="23"/>
        <v>0</v>
      </c>
      <c r="AK23" s="1">
        <f t="shared" si="1"/>
        <v>5</v>
      </c>
      <c r="AN23" s="1">
        <f t="shared" si="2"/>
        <v>0</v>
      </c>
      <c r="AO23" s="1">
        <f t="shared" si="3"/>
        <v>0</v>
      </c>
      <c r="AP23" s="1">
        <f t="shared" si="4"/>
        <v>0</v>
      </c>
      <c r="AQ23" s="1">
        <f t="shared" si="5"/>
        <v>1</v>
      </c>
      <c r="AR23" s="1">
        <f t="shared" si="6"/>
        <v>0</v>
      </c>
      <c r="AS23" s="1">
        <f t="shared" si="7"/>
        <v>0</v>
      </c>
      <c r="AT23" s="1" t="b">
        <f t="shared" si="8"/>
        <v>0</v>
      </c>
      <c r="AU23" s="1">
        <f t="shared" si="9"/>
        <v>0</v>
      </c>
      <c r="AV23" s="1">
        <f t="shared" si="10"/>
        <v>0</v>
      </c>
      <c r="AW23" s="1">
        <f t="shared" si="11"/>
        <v>0</v>
      </c>
      <c r="BA23" s="54">
        <f t="shared" si="24"/>
        <v>0</v>
      </c>
      <c r="BB23" s="1">
        <f t="shared" si="25"/>
        <v>0</v>
      </c>
      <c r="BC23" s="1">
        <f t="shared" si="26"/>
        <v>0</v>
      </c>
    </row>
    <row r="24" spans="1:55" ht="17.25" customHeight="1">
      <c r="A24" s="58"/>
      <c r="B24" s="59"/>
      <c r="C24" s="60"/>
      <c r="D24" s="71" t="s">
        <v>177</v>
      </c>
      <c r="E24" s="72">
        <v>0</v>
      </c>
      <c r="F24" s="65"/>
      <c r="G24" s="71" t="s">
        <v>177</v>
      </c>
      <c r="H24" s="72">
        <v>0</v>
      </c>
      <c r="I24" s="31" t="s">
        <v>12</v>
      </c>
      <c r="J24" s="62"/>
      <c r="K24" s="95"/>
      <c r="L24" s="66"/>
      <c r="M24" s="56">
        <f t="shared" si="12"/>
        <v>0</v>
      </c>
      <c r="N24" s="57">
        <f t="shared" si="13"/>
        <v>0</v>
      </c>
      <c r="O24" s="79">
        <f t="shared" si="27"/>
      </c>
      <c r="P24" s="79">
        <f t="shared" si="28"/>
      </c>
      <c r="T24" s="1">
        <v>0</v>
      </c>
      <c r="X24" s="1">
        <v>0</v>
      </c>
      <c r="Y24" s="1">
        <f t="shared" si="14"/>
        <v>0</v>
      </c>
      <c r="Z24" s="1">
        <f t="shared" si="15"/>
        <v>0</v>
      </c>
      <c r="AA24" s="1">
        <f t="shared" si="16"/>
        <v>0</v>
      </c>
      <c r="AB24" s="1">
        <f t="shared" si="17"/>
        <v>1</v>
      </c>
      <c r="AC24" s="1">
        <f t="shared" si="18"/>
        <v>0</v>
      </c>
      <c r="AD24" s="1">
        <f t="shared" si="19"/>
        <v>0</v>
      </c>
      <c r="AE24" s="1" t="b">
        <f t="shared" si="0"/>
        <v>0</v>
      </c>
      <c r="AF24" s="1">
        <f t="shared" si="20"/>
        <v>0</v>
      </c>
      <c r="AG24" s="1">
        <f t="shared" si="21"/>
        <v>0</v>
      </c>
      <c r="AH24" s="1">
        <f t="shared" si="22"/>
        <v>0</v>
      </c>
      <c r="AJ24" s="1">
        <f t="shared" si="23"/>
        <v>0</v>
      </c>
      <c r="AK24" s="1">
        <f t="shared" si="1"/>
        <v>5</v>
      </c>
      <c r="AN24" s="1">
        <f t="shared" si="2"/>
        <v>0</v>
      </c>
      <c r="AO24" s="1">
        <f t="shared" si="3"/>
        <v>0</v>
      </c>
      <c r="AP24" s="1">
        <f t="shared" si="4"/>
        <v>0</v>
      </c>
      <c r="AQ24" s="1">
        <f t="shared" si="5"/>
        <v>1</v>
      </c>
      <c r="AR24" s="1">
        <f t="shared" si="6"/>
        <v>0</v>
      </c>
      <c r="AS24" s="1">
        <f t="shared" si="7"/>
        <v>0</v>
      </c>
      <c r="AT24" s="1" t="b">
        <f t="shared" si="8"/>
        <v>0</v>
      </c>
      <c r="AU24" s="1">
        <f t="shared" si="9"/>
        <v>0</v>
      </c>
      <c r="AV24" s="1">
        <f t="shared" si="10"/>
        <v>0</v>
      </c>
      <c r="AW24" s="1">
        <f t="shared" si="11"/>
        <v>0</v>
      </c>
      <c r="BA24" s="54">
        <f t="shared" si="24"/>
        <v>0</v>
      </c>
      <c r="BB24" s="1">
        <f t="shared" si="25"/>
        <v>0</v>
      </c>
      <c r="BC24" s="1">
        <f t="shared" si="26"/>
        <v>0</v>
      </c>
    </row>
    <row r="25" spans="1:55" ht="17.25" customHeight="1">
      <c r="A25" s="58"/>
      <c r="B25" s="59"/>
      <c r="C25" s="60"/>
      <c r="D25" s="71" t="s">
        <v>177</v>
      </c>
      <c r="E25" s="72">
        <v>0</v>
      </c>
      <c r="F25" s="62"/>
      <c r="G25" s="71" t="s">
        <v>177</v>
      </c>
      <c r="H25" s="72">
        <v>0</v>
      </c>
      <c r="I25" s="31" t="s">
        <v>13</v>
      </c>
      <c r="J25" s="62"/>
      <c r="K25" s="95"/>
      <c r="L25" s="67"/>
      <c r="M25" s="56">
        <f t="shared" si="12"/>
        <v>0</v>
      </c>
      <c r="N25" s="57">
        <f t="shared" si="13"/>
        <v>0</v>
      </c>
      <c r="O25" s="79">
        <f t="shared" si="27"/>
      </c>
      <c r="P25" s="79">
        <f t="shared" si="28"/>
      </c>
      <c r="T25" s="1">
        <v>0</v>
      </c>
      <c r="X25" s="1">
        <v>0</v>
      </c>
      <c r="Y25" s="1">
        <f t="shared" si="14"/>
        <v>0</v>
      </c>
      <c r="Z25" s="1">
        <f t="shared" si="15"/>
        <v>0</v>
      </c>
      <c r="AA25" s="1">
        <f t="shared" si="16"/>
        <v>0</v>
      </c>
      <c r="AB25" s="1">
        <f t="shared" si="17"/>
        <v>1</v>
      </c>
      <c r="AC25" s="1">
        <f t="shared" si="18"/>
        <v>0</v>
      </c>
      <c r="AD25" s="1">
        <f t="shared" si="19"/>
        <v>0</v>
      </c>
      <c r="AE25" s="1" t="b">
        <f t="shared" si="0"/>
        <v>0</v>
      </c>
      <c r="AF25" s="1">
        <f t="shared" si="20"/>
        <v>0</v>
      </c>
      <c r="AG25" s="1">
        <f t="shared" si="21"/>
        <v>0</v>
      </c>
      <c r="AH25" s="1">
        <f t="shared" si="22"/>
        <v>0</v>
      </c>
      <c r="AJ25" s="1">
        <f t="shared" si="23"/>
        <v>0</v>
      </c>
      <c r="AK25" s="1">
        <f t="shared" si="1"/>
        <v>5</v>
      </c>
      <c r="AN25" s="1">
        <f t="shared" si="2"/>
        <v>0</v>
      </c>
      <c r="AO25" s="1">
        <f t="shared" si="3"/>
        <v>0</v>
      </c>
      <c r="AP25" s="1">
        <f t="shared" si="4"/>
        <v>0</v>
      </c>
      <c r="AQ25" s="1">
        <f t="shared" si="5"/>
        <v>1</v>
      </c>
      <c r="AR25" s="1">
        <f t="shared" si="6"/>
        <v>0</v>
      </c>
      <c r="AS25" s="1">
        <f t="shared" si="7"/>
        <v>0</v>
      </c>
      <c r="AT25" s="1" t="b">
        <f t="shared" si="8"/>
        <v>0</v>
      </c>
      <c r="AU25" s="1">
        <f t="shared" si="9"/>
        <v>0</v>
      </c>
      <c r="AV25" s="1">
        <f t="shared" si="10"/>
        <v>0</v>
      </c>
      <c r="AW25" s="1">
        <f t="shared" si="11"/>
        <v>0</v>
      </c>
      <c r="BA25" s="54">
        <f t="shared" si="24"/>
        <v>0</v>
      </c>
      <c r="BB25" s="1">
        <f t="shared" si="25"/>
        <v>0</v>
      </c>
      <c r="BC25" s="1">
        <f t="shared" si="26"/>
        <v>0</v>
      </c>
    </row>
    <row r="26" spans="1:55" ht="17.25" customHeight="1">
      <c r="A26" s="61"/>
      <c r="B26" s="62"/>
      <c r="C26" s="63"/>
      <c r="D26" s="71" t="s">
        <v>177</v>
      </c>
      <c r="E26" s="72">
        <v>0</v>
      </c>
      <c r="F26" s="62"/>
      <c r="G26" s="71" t="s">
        <v>177</v>
      </c>
      <c r="H26" s="72">
        <v>0</v>
      </c>
      <c r="I26" s="32" t="s">
        <v>14</v>
      </c>
      <c r="J26" s="62"/>
      <c r="K26" s="95"/>
      <c r="L26" s="66"/>
      <c r="M26" s="56">
        <f t="shared" si="12"/>
        <v>0</v>
      </c>
      <c r="N26" s="57">
        <f t="shared" si="13"/>
        <v>0</v>
      </c>
      <c r="O26" s="79">
        <f t="shared" si="27"/>
      </c>
      <c r="P26" s="79">
        <f t="shared" si="28"/>
      </c>
      <c r="T26" s="1">
        <v>0</v>
      </c>
      <c r="X26" s="1">
        <v>0</v>
      </c>
      <c r="Y26" s="1">
        <f t="shared" si="14"/>
        <v>0</v>
      </c>
      <c r="Z26" s="1">
        <f t="shared" si="15"/>
        <v>0</v>
      </c>
      <c r="AA26" s="1">
        <f t="shared" si="16"/>
        <v>0</v>
      </c>
      <c r="AB26" s="1">
        <f t="shared" si="17"/>
        <v>1</v>
      </c>
      <c r="AC26" s="1">
        <f t="shared" si="18"/>
        <v>0</v>
      </c>
      <c r="AD26" s="1">
        <f t="shared" si="19"/>
        <v>0</v>
      </c>
      <c r="AE26" s="1" t="b">
        <f t="shared" si="0"/>
        <v>0</v>
      </c>
      <c r="AF26" s="1">
        <f t="shared" si="20"/>
        <v>0</v>
      </c>
      <c r="AG26" s="1">
        <f t="shared" si="21"/>
        <v>0</v>
      </c>
      <c r="AH26" s="1">
        <f t="shared" si="22"/>
        <v>0</v>
      </c>
      <c r="AJ26" s="1">
        <f t="shared" si="23"/>
        <v>0</v>
      </c>
      <c r="AK26" s="1">
        <f t="shared" si="1"/>
        <v>5</v>
      </c>
      <c r="AN26" s="1">
        <f t="shared" si="2"/>
        <v>0</v>
      </c>
      <c r="AO26" s="1">
        <f t="shared" si="3"/>
        <v>0</v>
      </c>
      <c r="AP26" s="1">
        <f t="shared" si="4"/>
        <v>0</v>
      </c>
      <c r="AQ26" s="1">
        <f t="shared" si="5"/>
        <v>1</v>
      </c>
      <c r="AR26" s="1">
        <f t="shared" si="6"/>
        <v>0</v>
      </c>
      <c r="AS26" s="1">
        <f t="shared" si="7"/>
        <v>0</v>
      </c>
      <c r="AT26" s="1" t="b">
        <f t="shared" si="8"/>
        <v>0</v>
      </c>
      <c r="AU26" s="1">
        <f t="shared" si="9"/>
        <v>0</v>
      </c>
      <c r="AV26" s="1">
        <f t="shared" si="10"/>
        <v>0</v>
      </c>
      <c r="AW26" s="1">
        <f t="shared" si="11"/>
        <v>0</v>
      </c>
      <c r="BA26" s="54">
        <f t="shared" si="24"/>
        <v>0</v>
      </c>
      <c r="BB26" s="1">
        <f t="shared" si="25"/>
        <v>0</v>
      </c>
      <c r="BC26" s="1">
        <f t="shared" si="26"/>
        <v>0</v>
      </c>
    </row>
    <row r="27" spans="1:55" ht="17.25" customHeight="1">
      <c r="A27" s="61"/>
      <c r="B27" s="62"/>
      <c r="C27" s="63"/>
      <c r="D27" s="71" t="s">
        <v>177</v>
      </c>
      <c r="E27" s="72">
        <v>0</v>
      </c>
      <c r="F27" s="62"/>
      <c r="G27" s="71" t="s">
        <v>177</v>
      </c>
      <c r="H27" s="72">
        <v>0</v>
      </c>
      <c r="I27" s="32" t="s">
        <v>15</v>
      </c>
      <c r="J27" s="62"/>
      <c r="K27" s="95"/>
      <c r="L27" s="66"/>
      <c r="M27" s="56">
        <f t="shared" si="12"/>
        <v>0</v>
      </c>
      <c r="N27" s="57">
        <f t="shared" si="13"/>
        <v>0</v>
      </c>
      <c r="O27" s="79">
        <f>IF(K27&lt;&gt;0,AH27,"")</f>
      </c>
      <c r="P27" s="79">
        <f>IF(K27&lt;&gt;0,AW27,"")</f>
      </c>
      <c r="T27" s="1">
        <v>0</v>
      </c>
      <c r="X27" s="1">
        <v>0</v>
      </c>
      <c r="Y27" s="1">
        <f t="shared" si="14"/>
        <v>0</v>
      </c>
      <c r="Z27" s="1">
        <f>X27/$Z$4</f>
        <v>0</v>
      </c>
      <c r="AA27" s="1">
        <f>(T27-$T$8)*2/$Z$4</f>
        <v>0</v>
      </c>
      <c r="AB27" s="1">
        <f>SIN(Y27)*SIN(Z27)+COS(Y27)*COS(Z27)*COS(AA27)</f>
        <v>1</v>
      </c>
      <c r="AC27" s="1">
        <f t="shared" si="18"/>
        <v>0</v>
      </c>
      <c r="AD27" s="1">
        <f t="shared" si="19"/>
        <v>0</v>
      </c>
      <c r="AE27" s="1" t="b">
        <f>IF(Y27&lt;&gt;Z27,90*(1+ABS(Y27-Z27)/(Y27-Z27)))</f>
        <v>0</v>
      </c>
      <c r="AF27" s="1">
        <f>IF(AA27&lt;&gt;0,90+$Z$4*ATAN((SIN(Y27)*AB27-SIN(Z27))/(SIN(AA27)*COS(Y27)^2)),AE27*1)</f>
        <v>0</v>
      </c>
      <c r="AG27" s="1">
        <f>IF(SIN(AA27)&lt;0,AF27+180,AF27*1)</f>
        <v>0</v>
      </c>
      <c r="AH27" s="1">
        <f t="shared" si="22"/>
        <v>0</v>
      </c>
      <c r="AJ27" s="1">
        <f>6365.11*AD27</f>
        <v>0</v>
      </c>
      <c r="AK27" s="1">
        <f t="shared" si="1"/>
        <v>5</v>
      </c>
      <c r="AN27" s="1">
        <f>X27/$Z$4</f>
        <v>0</v>
      </c>
      <c r="AO27" s="1">
        <f t="shared" si="3"/>
        <v>0</v>
      </c>
      <c r="AP27" s="1">
        <f>($T$8-T27)*2/$Z$4</f>
        <v>0</v>
      </c>
      <c r="AQ27" s="1">
        <f>SIN(AN27)*SIN(AO27)+COS(AN27)*COS(AO27)*COS(AP27)</f>
        <v>1</v>
      </c>
      <c r="AR27" s="1">
        <f t="shared" si="6"/>
        <v>0</v>
      </c>
      <c r="AS27" s="1">
        <f>IF(AC27&lt;0,180/$Z$4+AC27,AC27)</f>
        <v>0</v>
      </c>
      <c r="AT27" s="1" t="b">
        <f>IF(AN27&lt;&gt;AO27,90*(1+ABS(AN27-AO27)/(AN27-AO27)))</f>
        <v>0</v>
      </c>
      <c r="AU27" s="1">
        <f>IF(AP27&lt;&gt;0,90+$Z$4*ATAN((SIN(AN27)*AQ27-SIN(AO27))/(SIN(AP27)*COS(AN27)^2)),AT27*1)</f>
        <v>0</v>
      </c>
      <c r="AV27" s="1">
        <f>IF(SIN(AP27)&lt;0,AU27+180,AU27*1)</f>
        <v>0</v>
      </c>
      <c r="AW27" s="1">
        <f t="shared" si="11"/>
        <v>0</v>
      </c>
      <c r="BA27" s="54">
        <f>M27</f>
        <v>0</v>
      </c>
      <c r="BB27" s="1">
        <f>C27</f>
        <v>0</v>
      </c>
      <c r="BC27" s="1">
        <f>K27</f>
        <v>0</v>
      </c>
    </row>
    <row r="28" spans="1:55" ht="17.25" customHeight="1">
      <c r="A28" s="61"/>
      <c r="B28" s="62"/>
      <c r="C28" s="63"/>
      <c r="D28" s="71" t="s">
        <v>177</v>
      </c>
      <c r="E28" s="72">
        <v>0</v>
      </c>
      <c r="F28" s="62"/>
      <c r="G28" s="71" t="s">
        <v>177</v>
      </c>
      <c r="H28" s="72">
        <v>0</v>
      </c>
      <c r="I28" s="32" t="s">
        <v>16</v>
      </c>
      <c r="J28" s="62"/>
      <c r="K28" s="95"/>
      <c r="L28" s="66"/>
      <c r="M28" s="56">
        <f t="shared" si="12"/>
        <v>0</v>
      </c>
      <c r="N28" s="57">
        <f t="shared" si="13"/>
        <v>0</v>
      </c>
      <c r="O28" s="79">
        <f>IF(K28&lt;&gt;0,AH28,"")</f>
      </c>
      <c r="P28" s="79">
        <f>IF(K28&lt;&gt;0,AW28,"")</f>
      </c>
      <c r="T28" s="1">
        <v>0</v>
      </c>
      <c r="X28" s="1">
        <v>0</v>
      </c>
      <c r="Y28" s="1">
        <f t="shared" si="14"/>
        <v>0</v>
      </c>
      <c r="Z28" s="1">
        <f>X28/$Z$4</f>
        <v>0</v>
      </c>
      <c r="AA28" s="1">
        <f>(T28-$T$8)*2/$Z$4</f>
        <v>0</v>
      </c>
      <c r="AB28" s="1">
        <f>SIN(Y28)*SIN(Z28)+COS(Y28)*COS(Z28)*COS(AA28)</f>
        <v>1</v>
      </c>
      <c r="AC28" s="1">
        <f t="shared" si="18"/>
        <v>0</v>
      </c>
      <c r="AD28" s="1">
        <f t="shared" si="19"/>
        <v>0</v>
      </c>
      <c r="AE28" s="1" t="b">
        <f>IF(Y28&lt;&gt;Z28,90*(1+ABS(Y28-Z28)/(Y28-Z28)))</f>
        <v>0</v>
      </c>
      <c r="AF28" s="1">
        <f>IF(AA28&lt;&gt;0,90+$Z$4*ATAN((SIN(Y28)*AB28-SIN(Z28))/(SIN(AA28)*COS(Y28)^2)),AE28*1)</f>
        <v>0</v>
      </c>
      <c r="AG28" s="1">
        <f>IF(SIN(AA28)&lt;0,AF28+180,AF28*1)</f>
        <v>0</v>
      </c>
      <c r="AH28" s="1">
        <f t="shared" si="22"/>
        <v>0</v>
      </c>
      <c r="AJ28" s="1">
        <f>6365.11*AD28</f>
        <v>0</v>
      </c>
      <c r="AK28" s="1">
        <f t="shared" si="1"/>
        <v>5</v>
      </c>
      <c r="AN28" s="1">
        <f>X28/$Z$4</f>
        <v>0</v>
      </c>
      <c r="AO28" s="1">
        <f t="shared" si="3"/>
        <v>0</v>
      </c>
      <c r="AP28" s="1">
        <f>($T$8-T28)*2/$Z$4</f>
        <v>0</v>
      </c>
      <c r="AQ28" s="1">
        <f>SIN(AN28)*SIN(AO28)+COS(AN28)*COS(AO28)*COS(AP28)</f>
        <v>1</v>
      </c>
      <c r="AR28" s="1">
        <f t="shared" si="6"/>
        <v>0</v>
      </c>
      <c r="AS28" s="1">
        <f>IF(AC28&lt;0,180/$Z$4+AC28,AC28)</f>
        <v>0</v>
      </c>
      <c r="AT28" s="1" t="b">
        <f>IF(AN28&lt;&gt;AO28,90*(1+ABS(AN28-AO28)/(AN28-AO28)))</f>
        <v>0</v>
      </c>
      <c r="AU28" s="1">
        <f>IF(AP28&lt;&gt;0,90+$Z$4*ATAN((SIN(AN28)*AQ28-SIN(AO28))/(SIN(AP28)*COS(AN28)^2)),AT28*1)</f>
        <v>0</v>
      </c>
      <c r="AV28" s="1">
        <f>IF(SIN(AP28)&lt;0,AU28+180,AU28*1)</f>
        <v>0</v>
      </c>
      <c r="AW28" s="1">
        <f t="shared" si="11"/>
        <v>0</v>
      </c>
      <c r="BA28" s="54">
        <f>M28</f>
        <v>0</v>
      </c>
      <c r="BB28" s="1">
        <f>C28</f>
        <v>0</v>
      </c>
      <c r="BC28" s="1">
        <f>K28</f>
        <v>0</v>
      </c>
    </row>
    <row r="29" spans="1:55" s="29" customFormat="1" ht="16.5" customHeight="1">
      <c r="A29" s="64"/>
      <c r="B29" s="62"/>
      <c r="C29" s="63"/>
      <c r="D29" s="71" t="s">
        <v>177</v>
      </c>
      <c r="E29" s="72">
        <v>0</v>
      </c>
      <c r="F29" s="62"/>
      <c r="G29" s="71" t="s">
        <v>177</v>
      </c>
      <c r="H29" s="72">
        <v>0</v>
      </c>
      <c r="I29" s="32" t="s">
        <v>17</v>
      </c>
      <c r="J29" s="62"/>
      <c r="K29" s="95"/>
      <c r="L29" s="66"/>
      <c r="M29" s="56">
        <f t="shared" si="12"/>
        <v>0</v>
      </c>
      <c r="N29" s="57">
        <f t="shared" si="13"/>
        <v>0</v>
      </c>
      <c r="O29" s="79">
        <f t="shared" si="27"/>
      </c>
      <c r="P29" s="79">
        <f t="shared" si="28"/>
      </c>
      <c r="Q29" s="1"/>
      <c r="R29" s="1"/>
      <c r="S29" s="1"/>
      <c r="T29" s="1">
        <v>0</v>
      </c>
      <c r="U29" s="1"/>
      <c r="V29" s="1"/>
      <c r="W29" s="1"/>
      <c r="X29" s="1">
        <v>0</v>
      </c>
      <c r="Y29" s="1">
        <f t="shared" si="14"/>
        <v>0</v>
      </c>
      <c r="Z29" s="1">
        <f t="shared" si="15"/>
        <v>0</v>
      </c>
      <c r="AA29" s="1">
        <f t="shared" si="16"/>
        <v>0</v>
      </c>
      <c r="AB29" s="1">
        <f t="shared" si="17"/>
        <v>1</v>
      </c>
      <c r="AC29" s="1">
        <f t="shared" si="18"/>
        <v>0</v>
      </c>
      <c r="AD29" s="1">
        <f t="shared" si="19"/>
        <v>0</v>
      </c>
      <c r="AE29" s="1" t="b">
        <f t="shared" si="0"/>
        <v>0</v>
      </c>
      <c r="AF29" s="1">
        <f t="shared" si="20"/>
        <v>0</v>
      </c>
      <c r="AG29" s="1">
        <f t="shared" si="21"/>
        <v>0</v>
      </c>
      <c r="AH29" s="1">
        <f t="shared" si="22"/>
        <v>0</v>
      </c>
      <c r="AJ29" s="1">
        <f t="shared" si="23"/>
        <v>0</v>
      </c>
      <c r="AK29" s="1">
        <f t="shared" si="1"/>
        <v>5</v>
      </c>
      <c r="AN29" s="1">
        <f t="shared" si="2"/>
        <v>0</v>
      </c>
      <c r="AO29" s="1">
        <f t="shared" si="3"/>
        <v>0</v>
      </c>
      <c r="AP29" s="1">
        <f t="shared" si="4"/>
        <v>0</v>
      </c>
      <c r="AQ29" s="1">
        <f t="shared" si="5"/>
        <v>1</v>
      </c>
      <c r="AR29" s="1">
        <f t="shared" si="6"/>
        <v>0</v>
      </c>
      <c r="AS29" s="1">
        <f t="shared" si="7"/>
        <v>0</v>
      </c>
      <c r="AT29" s="1" t="b">
        <f t="shared" si="8"/>
        <v>0</v>
      </c>
      <c r="AU29" s="1">
        <f t="shared" si="9"/>
        <v>0</v>
      </c>
      <c r="AV29" s="1">
        <f t="shared" si="10"/>
        <v>0</v>
      </c>
      <c r="AW29" s="1">
        <f t="shared" si="11"/>
        <v>0</v>
      </c>
      <c r="BA29" s="54">
        <f t="shared" si="24"/>
        <v>0</v>
      </c>
      <c r="BB29" s="1">
        <f t="shared" si="25"/>
        <v>0</v>
      </c>
      <c r="BC29" s="1">
        <f t="shared" si="26"/>
        <v>0</v>
      </c>
    </row>
    <row r="30" spans="1:55" ht="17.25" customHeight="1">
      <c r="A30" s="61"/>
      <c r="B30" s="62"/>
      <c r="C30" s="63"/>
      <c r="D30" s="71" t="s">
        <v>177</v>
      </c>
      <c r="E30" s="72">
        <v>0</v>
      </c>
      <c r="F30" s="62"/>
      <c r="G30" s="71" t="s">
        <v>177</v>
      </c>
      <c r="H30" s="72">
        <v>0</v>
      </c>
      <c r="I30" s="32" t="s">
        <v>18</v>
      </c>
      <c r="J30" s="62"/>
      <c r="K30" s="95"/>
      <c r="L30" s="66"/>
      <c r="M30" s="56">
        <f t="shared" si="12"/>
        <v>0</v>
      </c>
      <c r="N30" s="57">
        <f t="shared" si="13"/>
        <v>0</v>
      </c>
      <c r="O30" s="79">
        <f>IF(K30&lt;&gt;0,AH30,"")</f>
      </c>
      <c r="P30" s="79">
        <f>IF(K30&lt;&gt;0,AW30,"")</f>
      </c>
      <c r="T30" s="1">
        <v>0</v>
      </c>
      <c r="X30" s="1">
        <v>0</v>
      </c>
      <c r="Y30" s="1">
        <f t="shared" si="14"/>
        <v>0</v>
      </c>
      <c r="Z30" s="1">
        <f>X30/$Z$4</f>
        <v>0</v>
      </c>
      <c r="AA30" s="1">
        <f>(T30-$T$8)*2/$Z$4</f>
        <v>0</v>
      </c>
      <c r="AB30" s="1">
        <f>SIN(Y30)*SIN(Z30)+COS(Y30)*COS(Z30)*COS(AA30)</f>
        <v>1</v>
      </c>
      <c r="AC30" s="1">
        <f t="shared" si="18"/>
        <v>0</v>
      </c>
      <c r="AD30" s="1">
        <f t="shared" si="19"/>
        <v>0</v>
      </c>
      <c r="AE30" s="1" t="b">
        <f>IF(Y30&lt;&gt;Z30,90*(1+ABS(Y30-Z30)/(Y30-Z30)))</f>
        <v>0</v>
      </c>
      <c r="AF30" s="1">
        <f>IF(AA30&lt;&gt;0,90+$Z$4*ATAN((SIN(Y30)*AB30-SIN(Z30))/(SIN(AA30)*COS(Y30)^2)),AE30*1)</f>
        <v>0</v>
      </c>
      <c r="AG30" s="1">
        <f>IF(SIN(AA30)&lt;0,AF30+180,AF30*1)</f>
        <v>0</v>
      </c>
      <c r="AH30" s="1">
        <f t="shared" si="22"/>
        <v>0</v>
      </c>
      <c r="AJ30" s="1">
        <f>6365.11*AD30</f>
        <v>0</v>
      </c>
      <c r="AK30" s="1">
        <f t="shared" si="1"/>
        <v>5</v>
      </c>
      <c r="AN30" s="1">
        <f>X30/$Z$4</f>
        <v>0</v>
      </c>
      <c r="AO30" s="1">
        <f t="shared" si="3"/>
        <v>0</v>
      </c>
      <c r="AP30" s="1">
        <f>($T$8-T30)*2/$Z$4</f>
        <v>0</v>
      </c>
      <c r="AQ30" s="1">
        <f>SIN(AN30)*SIN(AO30)+COS(AN30)*COS(AO30)*COS(AP30)</f>
        <v>1</v>
      </c>
      <c r="AR30" s="1">
        <f t="shared" si="6"/>
        <v>0</v>
      </c>
      <c r="AS30" s="1">
        <f>IF(AC30&lt;0,180/$Z$4+AC30,AC30)</f>
        <v>0</v>
      </c>
      <c r="AT30" s="1" t="b">
        <f>IF(AN30&lt;&gt;AO30,90*(1+ABS(AN30-AO30)/(AN30-AO30)))</f>
        <v>0</v>
      </c>
      <c r="AU30" s="1">
        <f>IF(AP30&lt;&gt;0,90+$Z$4*ATAN((SIN(AN30)*AQ30-SIN(AO30))/(SIN(AP30)*COS(AN30)^2)),AT30*1)</f>
        <v>0</v>
      </c>
      <c r="AV30" s="1">
        <f>IF(SIN(AP30)&lt;0,AU30+180,AU30*1)</f>
        <v>0</v>
      </c>
      <c r="AW30" s="1">
        <f t="shared" si="11"/>
        <v>0</v>
      </c>
      <c r="BA30" s="54">
        <f>M30</f>
        <v>0</v>
      </c>
      <c r="BB30" s="1">
        <f>C30</f>
        <v>0</v>
      </c>
      <c r="BC30" s="1">
        <f>K30</f>
        <v>0</v>
      </c>
    </row>
    <row r="31" spans="1:55" s="29" customFormat="1" ht="17.25" customHeight="1">
      <c r="A31" s="61"/>
      <c r="B31" s="62"/>
      <c r="C31" s="63"/>
      <c r="D31" s="71" t="s">
        <v>177</v>
      </c>
      <c r="E31" s="72">
        <v>0</v>
      </c>
      <c r="F31" s="62"/>
      <c r="G31" s="71" t="s">
        <v>177</v>
      </c>
      <c r="H31" s="72">
        <v>0</v>
      </c>
      <c r="I31" s="32" t="s">
        <v>19</v>
      </c>
      <c r="J31" s="62"/>
      <c r="K31" s="95"/>
      <c r="L31" s="66"/>
      <c r="M31" s="56">
        <f t="shared" si="12"/>
        <v>0</v>
      </c>
      <c r="N31" s="57">
        <f t="shared" si="13"/>
        <v>0</v>
      </c>
      <c r="O31" s="79">
        <f aca="true" t="shared" si="29" ref="O31:O40">IF(K31&lt;&gt;0,AH31,"")</f>
      </c>
      <c r="P31" s="79">
        <f aca="true" t="shared" si="30" ref="P31:P40">IF(K31&lt;&gt;0,AW31,"")</f>
      </c>
      <c r="Q31" s="1"/>
      <c r="R31" s="1"/>
      <c r="S31" s="1"/>
      <c r="T31" s="1">
        <v>0</v>
      </c>
      <c r="U31" s="1"/>
      <c r="V31" s="1"/>
      <c r="W31" s="1"/>
      <c r="X31" s="1">
        <v>0</v>
      </c>
      <c r="Y31" s="1">
        <f t="shared" si="14"/>
        <v>0</v>
      </c>
      <c r="Z31" s="1">
        <f aca="true" t="shared" si="31" ref="Z31:Z40">X31/$Z$4</f>
        <v>0</v>
      </c>
      <c r="AA31" s="1">
        <f aca="true" t="shared" si="32" ref="AA31:AA40">(T31-$T$8)*2/$Z$4</f>
        <v>0</v>
      </c>
      <c r="AB31" s="1">
        <f aca="true" t="shared" si="33" ref="AB31:AB40">SIN(Y31)*SIN(Z31)+COS(Y31)*COS(Z31)*COS(AA31)</f>
        <v>1</v>
      </c>
      <c r="AC31" s="1">
        <f t="shared" si="18"/>
        <v>0</v>
      </c>
      <c r="AD31" s="1">
        <f t="shared" si="19"/>
        <v>0</v>
      </c>
      <c r="AE31" s="1" t="b">
        <f aca="true" t="shared" si="34" ref="AE31:AE40">IF(Y31&lt;&gt;Z31,90*(1+ABS(Y31-Z31)/(Y31-Z31)))</f>
        <v>0</v>
      </c>
      <c r="AF31" s="1">
        <f aca="true" t="shared" si="35" ref="AF31:AF40">IF(AA31&lt;&gt;0,90+$Z$4*ATAN((SIN(Y31)*AB31-SIN(Z31))/(SIN(AA31)*COS(Y31)^2)),AE31*1)</f>
        <v>0</v>
      </c>
      <c r="AG31" s="1">
        <f aca="true" t="shared" si="36" ref="AG31:AG40">IF(SIN(AA31)&lt;0,AF31+180,AF31*1)</f>
        <v>0</v>
      </c>
      <c r="AH31" s="1">
        <f t="shared" si="22"/>
        <v>0</v>
      </c>
      <c r="AI31" s="1"/>
      <c r="AJ31" s="1">
        <f aca="true" t="shared" si="37" ref="AJ31:AJ40">6365.11*AD31</f>
        <v>0</v>
      </c>
      <c r="AK31" s="1">
        <f t="shared" si="1"/>
        <v>5</v>
      </c>
      <c r="AL31" s="1"/>
      <c r="AM31" s="1"/>
      <c r="AN31" s="1">
        <f aca="true" t="shared" si="38" ref="AN31:AN40">X31/$Z$4</f>
        <v>0</v>
      </c>
      <c r="AO31" s="1">
        <f t="shared" si="3"/>
        <v>0</v>
      </c>
      <c r="AP31" s="1">
        <f aca="true" t="shared" si="39" ref="AP31:AP40">($T$8-T31)*2/$Z$4</f>
        <v>0</v>
      </c>
      <c r="AQ31" s="1">
        <f aca="true" t="shared" si="40" ref="AQ31:AQ40">SIN(AN31)*SIN(AO31)+COS(AN31)*COS(AO31)*COS(AP31)</f>
        <v>1</v>
      </c>
      <c r="AR31" s="1">
        <f t="shared" si="6"/>
        <v>0</v>
      </c>
      <c r="AS31" s="1">
        <f aca="true" t="shared" si="41" ref="AS31:AS40">IF(AC31&lt;0,180/$Z$4+AC31,AC31)</f>
        <v>0</v>
      </c>
      <c r="AT31" s="1" t="b">
        <f aca="true" t="shared" si="42" ref="AT31:AT40">IF(AN31&lt;&gt;AO31,90*(1+ABS(AN31-AO31)/(AN31-AO31)))</f>
        <v>0</v>
      </c>
      <c r="AU31" s="1">
        <f aca="true" t="shared" si="43" ref="AU31:AU40">IF(AP31&lt;&gt;0,90+$Z$4*ATAN((SIN(AN31)*AQ31-SIN(AO31))/(SIN(AP31)*COS(AN31)^2)),AT31*1)</f>
        <v>0</v>
      </c>
      <c r="AV31" s="1">
        <f aca="true" t="shared" si="44" ref="AV31:AV40">IF(SIN(AP31)&lt;0,AU31+180,AU31*1)</f>
        <v>0</v>
      </c>
      <c r="AW31" s="1">
        <f t="shared" si="11"/>
        <v>0</v>
      </c>
      <c r="AX31" s="1"/>
      <c r="AY31" s="1"/>
      <c r="AZ31" s="1"/>
      <c r="BA31" s="54">
        <f aca="true" t="shared" si="45" ref="BA31:BA40">M31</f>
        <v>0</v>
      </c>
      <c r="BB31" s="1">
        <f aca="true" t="shared" si="46" ref="BB31:BB40">C31</f>
        <v>0</v>
      </c>
      <c r="BC31" s="1">
        <f aca="true" t="shared" si="47" ref="BC31:BC40">K31</f>
        <v>0</v>
      </c>
    </row>
    <row r="32" spans="1:55" s="29" customFormat="1" ht="15">
      <c r="A32" s="61"/>
      <c r="B32" s="62"/>
      <c r="C32" s="63"/>
      <c r="D32" s="71" t="s">
        <v>177</v>
      </c>
      <c r="E32" s="72">
        <v>0</v>
      </c>
      <c r="F32" s="62"/>
      <c r="G32" s="71" t="s">
        <v>177</v>
      </c>
      <c r="H32" s="72">
        <v>0</v>
      </c>
      <c r="I32" s="32" t="s">
        <v>42</v>
      </c>
      <c r="J32" s="62"/>
      <c r="K32" s="95"/>
      <c r="L32" s="66"/>
      <c r="M32" s="56">
        <f t="shared" si="12"/>
        <v>0</v>
      </c>
      <c r="N32" s="57">
        <f t="shared" si="13"/>
        <v>0</v>
      </c>
      <c r="O32" s="79">
        <f t="shared" si="29"/>
      </c>
      <c r="P32" s="79">
        <f t="shared" si="30"/>
      </c>
      <c r="Q32" s="1"/>
      <c r="R32" s="1"/>
      <c r="S32" s="1"/>
      <c r="T32" s="1">
        <v>0</v>
      </c>
      <c r="U32" s="1"/>
      <c r="V32" s="1"/>
      <c r="W32" s="1"/>
      <c r="X32" s="1">
        <v>0</v>
      </c>
      <c r="Y32" s="1">
        <f t="shared" si="14"/>
        <v>0</v>
      </c>
      <c r="Z32" s="1">
        <f t="shared" si="31"/>
        <v>0</v>
      </c>
      <c r="AA32" s="1">
        <f t="shared" si="32"/>
        <v>0</v>
      </c>
      <c r="AB32" s="1">
        <f t="shared" si="33"/>
        <v>1</v>
      </c>
      <c r="AC32" s="1">
        <f t="shared" si="18"/>
        <v>0</v>
      </c>
      <c r="AD32" s="1">
        <f t="shared" si="19"/>
        <v>0</v>
      </c>
      <c r="AE32" s="1" t="b">
        <f t="shared" si="34"/>
        <v>0</v>
      </c>
      <c r="AF32" s="1">
        <f t="shared" si="35"/>
        <v>0</v>
      </c>
      <c r="AG32" s="1">
        <f t="shared" si="36"/>
        <v>0</v>
      </c>
      <c r="AH32" s="1">
        <f t="shared" si="22"/>
        <v>0</v>
      </c>
      <c r="AI32" s="1"/>
      <c r="AJ32" s="1">
        <f t="shared" si="37"/>
        <v>0</v>
      </c>
      <c r="AK32" s="1">
        <f t="shared" si="1"/>
        <v>5</v>
      </c>
      <c r="AL32" s="1"/>
      <c r="AM32" s="1"/>
      <c r="AN32" s="1">
        <f t="shared" si="38"/>
        <v>0</v>
      </c>
      <c r="AO32" s="1">
        <f t="shared" si="3"/>
        <v>0</v>
      </c>
      <c r="AP32" s="1">
        <f t="shared" si="39"/>
        <v>0</v>
      </c>
      <c r="AQ32" s="1">
        <f t="shared" si="40"/>
        <v>1</v>
      </c>
      <c r="AR32" s="1">
        <f t="shared" si="6"/>
        <v>0</v>
      </c>
      <c r="AS32" s="1">
        <f t="shared" si="41"/>
        <v>0</v>
      </c>
      <c r="AT32" s="1" t="b">
        <f t="shared" si="42"/>
        <v>0</v>
      </c>
      <c r="AU32" s="1">
        <f t="shared" si="43"/>
        <v>0</v>
      </c>
      <c r="AV32" s="1">
        <f t="shared" si="44"/>
        <v>0</v>
      </c>
      <c r="AW32" s="1">
        <f t="shared" si="11"/>
        <v>0</v>
      </c>
      <c r="AX32" s="1"/>
      <c r="AY32" s="1"/>
      <c r="AZ32" s="1"/>
      <c r="BA32" s="54">
        <f t="shared" si="45"/>
        <v>0</v>
      </c>
      <c r="BB32" s="1">
        <f t="shared" si="46"/>
        <v>0</v>
      </c>
      <c r="BC32" s="1">
        <f t="shared" si="47"/>
        <v>0</v>
      </c>
    </row>
    <row r="33" spans="1:55" s="29" customFormat="1" ht="15">
      <c r="A33" s="61"/>
      <c r="B33" s="62"/>
      <c r="C33" s="63"/>
      <c r="D33" s="71" t="s">
        <v>177</v>
      </c>
      <c r="E33" s="72">
        <v>0</v>
      </c>
      <c r="F33" s="62"/>
      <c r="G33" s="71" t="s">
        <v>177</v>
      </c>
      <c r="H33" s="72">
        <v>0</v>
      </c>
      <c r="I33" s="32" t="s">
        <v>43</v>
      </c>
      <c r="J33" s="62"/>
      <c r="K33" s="95"/>
      <c r="L33" s="66"/>
      <c r="M33" s="56">
        <f t="shared" si="12"/>
        <v>0</v>
      </c>
      <c r="N33" s="57">
        <f t="shared" si="13"/>
        <v>0</v>
      </c>
      <c r="O33" s="79">
        <f t="shared" si="29"/>
      </c>
      <c r="P33" s="79">
        <f t="shared" si="30"/>
      </c>
      <c r="Q33" s="1"/>
      <c r="R33" s="1"/>
      <c r="S33" s="1"/>
      <c r="T33" s="1">
        <v>0</v>
      </c>
      <c r="U33" s="1"/>
      <c r="V33" s="1"/>
      <c r="W33" s="1"/>
      <c r="X33" s="1">
        <v>0</v>
      </c>
      <c r="Y33" s="1">
        <f t="shared" si="14"/>
        <v>0</v>
      </c>
      <c r="Z33" s="1">
        <f t="shared" si="31"/>
        <v>0</v>
      </c>
      <c r="AA33" s="1">
        <f t="shared" si="32"/>
        <v>0</v>
      </c>
      <c r="AB33" s="1">
        <f t="shared" si="33"/>
        <v>1</v>
      </c>
      <c r="AC33" s="1">
        <f t="shared" si="18"/>
        <v>0</v>
      </c>
      <c r="AD33" s="1">
        <f t="shared" si="19"/>
        <v>0</v>
      </c>
      <c r="AE33" s="1" t="b">
        <f t="shared" si="34"/>
        <v>0</v>
      </c>
      <c r="AF33" s="1">
        <f t="shared" si="35"/>
        <v>0</v>
      </c>
      <c r="AG33" s="1">
        <f t="shared" si="36"/>
        <v>0</v>
      </c>
      <c r="AH33" s="1">
        <f t="shared" si="22"/>
        <v>0</v>
      </c>
      <c r="AI33" s="1"/>
      <c r="AJ33" s="1">
        <f t="shared" si="37"/>
        <v>0</v>
      </c>
      <c r="AK33" s="1">
        <f t="shared" si="1"/>
        <v>5</v>
      </c>
      <c r="AL33" s="1"/>
      <c r="AM33" s="1"/>
      <c r="AN33" s="1">
        <f t="shared" si="38"/>
        <v>0</v>
      </c>
      <c r="AO33" s="1">
        <f t="shared" si="3"/>
        <v>0</v>
      </c>
      <c r="AP33" s="1">
        <f t="shared" si="39"/>
        <v>0</v>
      </c>
      <c r="AQ33" s="1">
        <f t="shared" si="40"/>
        <v>1</v>
      </c>
      <c r="AR33" s="1">
        <f t="shared" si="6"/>
        <v>0</v>
      </c>
      <c r="AS33" s="1">
        <f t="shared" si="41"/>
        <v>0</v>
      </c>
      <c r="AT33" s="1" t="b">
        <f t="shared" si="42"/>
        <v>0</v>
      </c>
      <c r="AU33" s="1">
        <f t="shared" si="43"/>
        <v>0</v>
      </c>
      <c r="AV33" s="1">
        <f t="shared" si="44"/>
        <v>0</v>
      </c>
      <c r="AW33" s="1">
        <f t="shared" si="11"/>
        <v>0</v>
      </c>
      <c r="AX33" s="1"/>
      <c r="AY33" s="1"/>
      <c r="AZ33" s="1"/>
      <c r="BA33" s="54">
        <f t="shared" si="45"/>
        <v>0</v>
      </c>
      <c r="BB33" s="1">
        <f t="shared" si="46"/>
        <v>0</v>
      </c>
      <c r="BC33" s="1">
        <f t="shared" si="47"/>
        <v>0</v>
      </c>
    </row>
    <row r="34" spans="1:55" ht="15">
      <c r="A34" s="61"/>
      <c r="B34" s="62"/>
      <c r="C34" s="63"/>
      <c r="D34" s="71" t="s">
        <v>177</v>
      </c>
      <c r="E34" s="72">
        <v>0</v>
      </c>
      <c r="F34" s="62"/>
      <c r="G34" s="71" t="s">
        <v>177</v>
      </c>
      <c r="H34" s="72">
        <v>0</v>
      </c>
      <c r="I34" s="32" t="s">
        <v>44</v>
      </c>
      <c r="J34" s="62"/>
      <c r="K34" s="95"/>
      <c r="L34" s="66"/>
      <c r="M34" s="56">
        <f t="shared" si="12"/>
        <v>0</v>
      </c>
      <c r="N34" s="57">
        <f t="shared" si="13"/>
        <v>0</v>
      </c>
      <c r="O34" s="79">
        <f t="shared" si="29"/>
      </c>
      <c r="P34" s="79">
        <f t="shared" si="30"/>
      </c>
      <c r="T34" s="1">
        <v>0</v>
      </c>
      <c r="X34" s="1">
        <v>0</v>
      </c>
      <c r="Y34" s="1">
        <f t="shared" si="14"/>
        <v>0</v>
      </c>
      <c r="Z34" s="1">
        <f t="shared" si="31"/>
        <v>0</v>
      </c>
      <c r="AA34" s="1">
        <f t="shared" si="32"/>
        <v>0</v>
      </c>
      <c r="AB34" s="1">
        <f t="shared" si="33"/>
        <v>1</v>
      </c>
      <c r="AC34" s="1">
        <f t="shared" si="18"/>
        <v>0</v>
      </c>
      <c r="AD34" s="1">
        <f t="shared" si="19"/>
        <v>0</v>
      </c>
      <c r="AE34" s="1" t="b">
        <f t="shared" si="34"/>
        <v>0</v>
      </c>
      <c r="AF34" s="1">
        <f t="shared" si="35"/>
        <v>0</v>
      </c>
      <c r="AG34" s="1">
        <f t="shared" si="36"/>
        <v>0</v>
      </c>
      <c r="AH34" s="1">
        <f t="shared" si="22"/>
        <v>0</v>
      </c>
      <c r="AJ34" s="1">
        <f t="shared" si="37"/>
        <v>0</v>
      </c>
      <c r="AK34" s="1">
        <f t="shared" si="1"/>
        <v>5</v>
      </c>
      <c r="AN34" s="1">
        <f t="shared" si="38"/>
        <v>0</v>
      </c>
      <c r="AO34" s="1">
        <f t="shared" si="3"/>
        <v>0</v>
      </c>
      <c r="AP34" s="1">
        <f t="shared" si="39"/>
        <v>0</v>
      </c>
      <c r="AQ34" s="1">
        <f t="shared" si="40"/>
        <v>1</v>
      </c>
      <c r="AR34" s="1">
        <f t="shared" si="6"/>
        <v>0</v>
      </c>
      <c r="AS34" s="1">
        <f t="shared" si="41"/>
        <v>0</v>
      </c>
      <c r="AT34" s="1" t="b">
        <f t="shared" si="42"/>
        <v>0</v>
      </c>
      <c r="AU34" s="1">
        <f t="shared" si="43"/>
        <v>0</v>
      </c>
      <c r="AV34" s="1">
        <f t="shared" si="44"/>
        <v>0</v>
      </c>
      <c r="AW34" s="1">
        <f t="shared" si="11"/>
        <v>0</v>
      </c>
      <c r="BA34" s="54">
        <f t="shared" si="45"/>
        <v>0</v>
      </c>
      <c r="BB34" s="1">
        <f t="shared" si="46"/>
        <v>0</v>
      </c>
      <c r="BC34" s="1">
        <f t="shared" si="47"/>
        <v>0</v>
      </c>
    </row>
    <row r="35" spans="1:55" ht="15">
      <c r="A35" s="61"/>
      <c r="B35" s="62"/>
      <c r="C35" s="63"/>
      <c r="D35" s="71" t="s">
        <v>177</v>
      </c>
      <c r="E35" s="72">
        <v>0</v>
      </c>
      <c r="F35" s="62"/>
      <c r="G35" s="71" t="s">
        <v>177</v>
      </c>
      <c r="H35" s="72">
        <v>0</v>
      </c>
      <c r="I35" s="32" t="s">
        <v>45</v>
      </c>
      <c r="J35" s="62"/>
      <c r="K35" s="95"/>
      <c r="L35" s="66"/>
      <c r="M35" s="56">
        <f t="shared" si="12"/>
        <v>0</v>
      </c>
      <c r="N35" s="57">
        <f t="shared" si="13"/>
        <v>0</v>
      </c>
      <c r="O35" s="79">
        <f t="shared" si="29"/>
      </c>
      <c r="P35" s="79">
        <f t="shared" si="30"/>
      </c>
      <c r="T35" s="1">
        <v>0</v>
      </c>
      <c r="X35" s="1">
        <v>0</v>
      </c>
      <c r="Y35" s="1">
        <f t="shared" si="14"/>
        <v>0</v>
      </c>
      <c r="Z35" s="1">
        <f t="shared" si="31"/>
        <v>0</v>
      </c>
      <c r="AA35" s="1">
        <f t="shared" si="32"/>
        <v>0</v>
      </c>
      <c r="AB35" s="1">
        <f t="shared" si="33"/>
        <v>1</v>
      </c>
      <c r="AC35" s="1">
        <f t="shared" si="18"/>
        <v>0</v>
      </c>
      <c r="AD35" s="1">
        <f t="shared" si="19"/>
        <v>0</v>
      </c>
      <c r="AE35" s="1" t="b">
        <f t="shared" si="34"/>
        <v>0</v>
      </c>
      <c r="AF35" s="1">
        <f t="shared" si="35"/>
        <v>0</v>
      </c>
      <c r="AG35" s="1">
        <f t="shared" si="36"/>
        <v>0</v>
      </c>
      <c r="AH35" s="1">
        <f t="shared" si="22"/>
        <v>0</v>
      </c>
      <c r="AJ35" s="1">
        <f t="shared" si="37"/>
        <v>0</v>
      </c>
      <c r="AK35" s="1">
        <f t="shared" si="1"/>
        <v>5</v>
      </c>
      <c r="AN35" s="1">
        <f t="shared" si="38"/>
        <v>0</v>
      </c>
      <c r="AO35" s="1">
        <f t="shared" si="3"/>
        <v>0</v>
      </c>
      <c r="AP35" s="1">
        <f t="shared" si="39"/>
        <v>0</v>
      </c>
      <c r="AQ35" s="1">
        <f t="shared" si="40"/>
        <v>1</v>
      </c>
      <c r="AR35" s="1">
        <f t="shared" si="6"/>
        <v>0</v>
      </c>
      <c r="AS35" s="1">
        <f t="shared" si="41"/>
        <v>0</v>
      </c>
      <c r="AT35" s="1" t="b">
        <f t="shared" si="42"/>
        <v>0</v>
      </c>
      <c r="AU35" s="1">
        <f t="shared" si="43"/>
        <v>0</v>
      </c>
      <c r="AV35" s="1">
        <f t="shared" si="44"/>
        <v>0</v>
      </c>
      <c r="AW35" s="1">
        <f t="shared" si="11"/>
        <v>0</v>
      </c>
      <c r="BA35" s="54">
        <f t="shared" si="45"/>
        <v>0</v>
      </c>
      <c r="BB35" s="1">
        <f t="shared" si="46"/>
        <v>0</v>
      </c>
      <c r="BC35" s="1">
        <f t="shared" si="47"/>
        <v>0</v>
      </c>
    </row>
    <row r="36" spans="1:55" ht="15">
      <c r="A36" s="61"/>
      <c r="B36" s="62"/>
      <c r="C36" s="63"/>
      <c r="D36" s="71" t="s">
        <v>177</v>
      </c>
      <c r="E36" s="72">
        <v>0</v>
      </c>
      <c r="F36" s="62"/>
      <c r="G36" s="71" t="s">
        <v>177</v>
      </c>
      <c r="H36" s="72">
        <v>0</v>
      </c>
      <c r="I36" s="32" t="s">
        <v>46</v>
      </c>
      <c r="J36" s="62"/>
      <c r="K36" s="95"/>
      <c r="L36" s="66"/>
      <c r="M36" s="56">
        <f t="shared" si="12"/>
        <v>0</v>
      </c>
      <c r="N36" s="57">
        <f t="shared" si="13"/>
        <v>0</v>
      </c>
      <c r="O36" s="79">
        <f t="shared" si="29"/>
      </c>
      <c r="P36" s="79">
        <f t="shared" si="30"/>
      </c>
      <c r="T36" s="1">
        <v>0</v>
      </c>
      <c r="X36" s="1">
        <v>0</v>
      </c>
      <c r="Y36" s="1">
        <f t="shared" si="14"/>
        <v>0</v>
      </c>
      <c r="Z36" s="1">
        <f t="shared" si="31"/>
        <v>0</v>
      </c>
      <c r="AA36" s="1">
        <f t="shared" si="32"/>
        <v>0</v>
      </c>
      <c r="AB36" s="1">
        <f t="shared" si="33"/>
        <v>1</v>
      </c>
      <c r="AC36" s="1">
        <f t="shared" si="18"/>
        <v>0</v>
      </c>
      <c r="AD36" s="1">
        <f t="shared" si="19"/>
        <v>0</v>
      </c>
      <c r="AE36" s="1" t="b">
        <f t="shared" si="34"/>
        <v>0</v>
      </c>
      <c r="AF36" s="1">
        <f t="shared" si="35"/>
        <v>0</v>
      </c>
      <c r="AG36" s="1">
        <f t="shared" si="36"/>
        <v>0</v>
      </c>
      <c r="AH36" s="1">
        <f t="shared" si="22"/>
        <v>0</v>
      </c>
      <c r="AJ36" s="1">
        <f t="shared" si="37"/>
        <v>0</v>
      </c>
      <c r="AK36" s="1">
        <f t="shared" si="1"/>
        <v>5</v>
      </c>
      <c r="AN36" s="1">
        <f t="shared" si="38"/>
        <v>0</v>
      </c>
      <c r="AO36" s="1">
        <f t="shared" si="3"/>
        <v>0</v>
      </c>
      <c r="AP36" s="1">
        <f t="shared" si="39"/>
        <v>0</v>
      </c>
      <c r="AQ36" s="1">
        <f t="shared" si="40"/>
        <v>1</v>
      </c>
      <c r="AR36" s="1">
        <f t="shared" si="6"/>
        <v>0</v>
      </c>
      <c r="AS36" s="1">
        <f t="shared" si="41"/>
        <v>0</v>
      </c>
      <c r="AT36" s="1" t="b">
        <f t="shared" si="42"/>
        <v>0</v>
      </c>
      <c r="AU36" s="1">
        <f t="shared" si="43"/>
        <v>0</v>
      </c>
      <c r="AV36" s="1">
        <f t="shared" si="44"/>
        <v>0</v>
      </c>
      <c r="AW36" s="1">
        <f t="shared" si="11"/>
        <v>0</v>
      </c>
      <c r="BA36" s="54">
        <f t="shared" si="45"/>
        <v>0</v>
      </c>
      <c r="BB36" s="1">
        <f t="shared" si="46"/>
        <v>0</v>
      </c>
      <c r="BC36" s="1">
        <f t="shared" si="47"/>
        <v>0</v>
      </c>
    </row>
    <row r="37" spans="1:55" ht="15">
      <c r="A37" s="61"/>
      <c r="B37" s="62"/>
      <c r="C37" s="63"/>
      <c r="D37" s="71" t="s">
        <v>177</v>
      </c>
      <c r="E37" s="72">
        <v>0</v>
      </c>
      <c r="F37" s="62"/>
      <c r="G37" s="71" t="s">
        <v>177</v>
      </c>
      <c r="H37" s="72">
        <v>0</v>
      </c>
      <c r="I37" s="32" t="s">
        <v>49</v>
      </c>
      <c r="J37" s="62"/>
      <c r="K37" s="95"/>
      <c r="L37" s="66"/>
      <c r="M37" s="56">
        <f t="shared" si="12"/>
        <v>0</v>
      </c>
      <c r="N37" s="57">
        <f t="shared" si="13"/>
        <v>0</v>
      </c>
      <c r="O37" s="79">
        <f t="shared" si="29"/>
      </c>
      <c r="P37" s="79">
        <f t="shared" si="30"/>
      </c>
      <c r="T37" s="1">
        <v>0</v>
      </c>
      <c r="X37" s="1">
        <v>0</v>
      </c>
      <c r="Y37" s="1">
        <f t="shared" si="14"/>
        <v>0</v>
      </c>
      <c r="Z37" s="1">
        <f t="shared" si="31"/>
        <v>0</v>
      </c>
      <c r="AA37" s="1">
        <f t="shared" si="32"/>
        <v>0</v>
      </c>
      <c r="AB37" s="1">
        <f t="shared" si="33"/>
        <v>1</v>
      </c>
      <c r="AC37" s="1">
        <f t="shared" si="18"/>
        <v>0</v>
      </c>
      <c r="AD37" s="1">
        <f t="shared" si="19"/>
        <v>0</v>
      </c>
      <c r="AE37" s="1" t="b">
        <f t="shared" si="34"/>
        <v>0</v>
      </c>
      <c r="AF37" s="1">
        <f t="shared" si="35"/>
        <v>0</v>
      </c>
      <c r="AG37" s="1">
        <f t="shared" si="36"/>
        <v>0</v>
      </c>
      <c r="AH37" s="1">
        <f t="shared" si="22"/>
        <v>0</v>
      </c>
      <c r="AJ37" s="1">
        <f t="shared" si="37"/>
        <v>0</v>
      </c>
      <c r="AK37" s="1">
        <f t="shared" si="1"/>
        <v>5</v>
      </c>
      <c r="AN37" s="1">
        <f t="shared" si="38"/>
        <v>0</v>
      </c>
      <c r="AO37" s="1">
        <f t="shared" si="3"/>
        <v>0</v>
      </c>
      <c r="AP37" s="1">
        <f t="shared" si="39"/>
        <v>0</v>
      </c>
      <c r="AQ37" s="1">
        <f t="shared" si="40"/>
        <v>1</v>
      </c>
      <c r="AR37" s="1">
        <f t="shared" si="6"/>
        <v>0</v>
      </c>
      <c r="AS37" s="1">
        <f t="shared" si="41"/>
        <v>0</v>
      </c>
      <c r="AT37" s="1" t="b">
        <f t="shared" si="42"/>
        <v>0</v>
      </c>
      <c r="AU37" s="1">
        <f t="shared" si="43"/>
        <v>0</v>
      </c>
      <c r="AV37" s="1">
        <f t="shared" si="44"/>
        <v>0</v>
      </c>
      <c r="AW37" s="1">
        <f t="shared" si="11"/>
        <v>0</v>
      </c>
      <c r="BA37" s="54">
        <f t="shared" si="45"/>
        <v>0</v>
      </c>
      <c r="BB37" s="1">
        <f t="shared" si="46"/>
        <v>0</v>
      </c>
      <c r="BC37" s="1">
        <f t="shared" si="47"/>
        <v>0</v>
      </c>
    </row>
    <row r="38" spans="1:55" ht="15">
      <c r="A38" s="61"/>
      <c r="B38" s="62"/>
      <c r="C38" s="63"/>
      <c r="D38" s="71" t="s">
        <v>177</v>
      </c>
      <c r="E38" s="72">
        <v>0</v>
      </c>
      <c r="F38" s="62"/>
      <c r="G38" s="71" t="s">
        <v>177</v>
      </c>
      <c r="H38" s="72">
        <v>0</v>
      </c>
      <c r="I38" s="32" t="s">
        <v>50</v>
      </c>
      <c r="J38" s="62"/>
      <c r="K38" s="95"/>
      <c r="L38" s="66"/>
      <c r="M38" s="56">
        <f t="shared" si="12"/>
        <v>0</v>
      </c>
      <c r="N38" s="57">
        <f t="shared" si="13"/>
        <v>0</v>
      </c>
      <c r="O38" s="79">
        <f t="shared" si="29"/>
      </c>
      <c r="P38" s="79">
        <f t="shared" si="30"/>
      </c>
      <c r="T38" s="1">
        <v>0</v>
      </c>
      <c r="X38" s="1">
        <v>0</v>
      </c>
      <c r="Y38" s="1">
        <f t="shared" si="14"/>
        <v>0</v>
      </c>
      <c r="Z38" s="1">
        <f t="shared" si="31"/>
        <v>0</v>
      </c>
      <c r="AA38" s="1">
        <f t="shared" si="32"/>
        <v>0</v>
      </c>
      <c r="AB38" s="1">
        <f t="shared" si="33"/>
        <v>1</v>
      </c>
      <c r="AC38" s="1">
        <f t="shared" si="18"/>
        <v>0</v>
      </c>
      <c r="AD38" s="1">
        <f t="shared" si="19"/>
        <v>0</v>
      </c>
      <c r="AE38" s="1" t="b">
        <f t="shared" si="34"/>
        <v>0</v>
      </c>
      <c r="AF38" s="1">
        <f t="shared" si="35"/>
        <v>0</v>
      </c>
      <c r="AG38" s="1">
        <f t="shared" si="36"/>
        <v>0</v>
      </c>
      <c r="AH38" s="1">
        <f t="shared" si="22"/>
        <v>0</v>
      </c>
      <c r="AJ38" s="1">
        <f t="shared" si="37"/>
        <v>0</v>
      </c>
      <c r="AK38" s="1">
        <f t="shared" si="1"/>
        <v>5</v>
      </c>
      <c r="AN38" s="1">
        <f t="shared" si="38"/>
        <v>0</v>
      </c>
      <c r="AO38" s="1">
        <f t="shared" si="3"/>
        <v>0</v>
      </c>
      <c r="AP38" s="1">
        <f t="shared" si="39"/>
        <v>0</v>
      </c>
      <c r="AQ38" s="1">
        <f t="shared" si="40"/>
        <v>1</v>
      </c>
      <c r="AR38" s="1">
        <f t="shared" si="6"/>
        <v>0</v>
      </c>
      <c r="AS38" s="1">
        <f t="shared" si="41"/>
        <v>0</v>
      </c>
      <c r="AT38" s="1" t="b">
        <f t="shared" si="42"/>
        <v>0</v>
      </c>
      <c r="AU38" s="1">
        <f t="shared" si="43"/>
        <v>0</v>
      </c>
      <c r="AV38" s="1">
        <f t="shared" si="44"/>
        <v>0</v>
      </c>
      <c r="AW38" s="1">
        <f t="shared" si="11"/>
        <v>0</v>
      </c>
      <c r="BA38" s="54">
        <f t="shared" si="45"/>
        <v>0</v>
      </c>
      <c r="BB38" s="1">
        <f t="shared" si="46"/>
        <v>0</v>
      </c>
      <c r="BC38" s="1">
        <f t="shared" si="47"/>
        <v>0</v>
      </c>
    </row>
    <row r="39" spans="1:55" ht="15">
      <c r="A39" s="61"/>
      <c r="B39" s="62"/>
      <c r="C39" s="63"/>
      <c r="D39" s="71" t="s">
        <v>177</v>
      </c>
      <c r="E39" s="72">
        <v>0</v>
      </c>
      <c r="F39" s="62"/>
      <c r="G39" s="71" t="s">
        <v>177</v>
      </c>
      <c r="H39" s="72">
        <v>0</v>
      </c>
      <c r="I39" s="32" t="s">
        <v>51</v>
      </c>
      <c r="J39" s="62"/>
      <c r="K39" s="95"/>
      <c r="L39" s="66"/>
      <c r="M39" s="56">
        <f t="shared" si="12"/>
        <v>0</v>
      </c>
      <c r="N39" s="57">
        <f t="shared" si="13"/>
        <v>0</v>
      </c>
      <c r="O39" s="79">
        <f t="shared" si="29"/>
      </c>
      <c r="P39" s="79">
        <f t="shared" si="30"/>
      </c>
      <c r="T39" s="1">
        <v>0</v>
      </c>
      <c r="X39" s="1">
        <v>0</v>
      </c>
      <c r="Y39" s="1">
        <f t="shared" si="14"/>
        <v>0</v>
      </c>
      <c r="Z39" s="1">
        <f t="shared" si="31"/>
        <v>0</v>
      </c>
      <c r="AA39" s="1">
        <f t="shared" si="32"/>
        <v>0</v>
      </c>
      <c r="AB39" s="1">
        <f t="shared" si="33"/>
        <v>1</v>
      </c>
      <c r="AC39" s="1">
        <f t="shared" si="18"/>
        <v>0</v>
      </c>
      <c r="AD39" s="1">
        <f t="shared" si="19"/>
        <v>0</v>
      </c>
      <c r="AE39" s="1" t="b">
        <f t="shared" si="34"/>
        <v>0</v>
      </c>
      <c r="AF39" s="1">
        <f t="shared" si="35"/>
        <v>0</v>
      </c>
      <c r="AG39" s="1">
        <f t="shared" si="36"/>
        <v>0</v>
      </c>
      <c r="AH39" s="1">
        <f t="shared" si="22"/>
        <v>0</v>
      </c>
      <c r="AJ39" s="1">
        <f t="shared" si="37"/>
        <v>0</v>
      </c>
      <c r="AK39" s="1">
        <f t="shared" si="1"/>
        <v>5</v>
      </c>
      <c r="AN39" s="1">
        <f t="shared" si="38"/>
        <v>0</v>
      </c>
      <c r="AO39" s="1">
        <f t="shared" si="3"/>
        <v>0</v>
      </c>
      <c r="AP39" s="1">
        <f t="shared" si="39"/>
        <v>0</v>
      </c>
      <c r="AQ39" s="1">
        <f t="shared" si="40"/>
        <v>1</v>
      </c>
      <c r="AR39" s="1">
        <f t="shared" si="6"/>
        <v>0</v>
      </c>
      <c r="AS39" s="1">
        <f t="shared" si="41"/>
        <v>0</v>
      </c>
      <c r="AT39" s="1" t="b">
        <f t="shared" si="42"/>
        <v>0</v>
      </c>
      <c r="AU39" s="1">
        <f t="shared" si="43"/>
        <v>0</v>
      </c>
      <c r="AV39" s="1">
        <f t="shared" si="44"/>
        <v>0</v>
      </c>
      <c r="AW39" s="1">
        <f t="shared" si="11"/>
        <v>0</v>
      </c>
      <c r="BA39" s="54">
        <f t="shared" si="45"/>
        <v>0</v>
      </c>
      <c r="BB39" s="1">
        <f t="shared" si="46"/>
        <v>0</v>
      </c>
      <c r="BC39" s="1">
        <f t="shared" si="47"/>
        <v>0</v>
      </c>
    </row>
    <row r="40" spans="1:55" ht="15">
      <c r="A40" s="61"/>
      <c r="B40" s="62"/>
      <c r="C40" s="63"/>
      <c r="D40" s="71" t="s">
        <v>177</v>
      </c>
      <c r="E40" s="72">
        <v>0</v>
      </c>
      <c r="F40" s="62"/>
      <c r="G40" s="71" t="s">
        <v>177</v>
      </c>
      <c r="H40" s="72">
        <v>0</v>
      </c>
      <c r="I40" s="32" t="s">
        <v>52</v>
      </c>
      <c r="J40" s="62"/>
      <c r="K40" s="95"/>
      <c r="L40" s="66"/>
      <c r="M40" s="56">
        <f t="shared" si="12"/>
        <v>0</v>
      </c>
      <c r="N40" s="57">
        <f t="shared" si="13"/>
        <v>0</v>
      </c>
      <c r="O40" s="79">
        <f t="shared" si="29"/>
      </c>
      <c r="P40" s="79">
        <f t="shared" si="30"/>
      </c>
      <c r="T40" s="1">
        <v>0</v>
      </c>
      <c r="X40" s="1">
        <v>0</v>
      </c>
      <c r="Y40" s="1">
        <f t="shared" si="14"/>
        <v>0</v>
      </c>
      <c r="Z40" s="1">
        <f t="shared" si="31"/>
        <v>0</v>
      </c>
      <c r="AA40" s="1">
        <f t="shared" si="32"/>
        <v>0</v>
      </c>
      <c r="AB40" s="1">
        <f t="shared" si="33"/>
        <v>1</v>
      </c>
      <c r="AC40" s="1">
        <f t="shared" si="18"/>
        <v>0</v>
      </c>
      <c r="AD40" s="1">
        <f t="shared" si="19"/>
        <v>0</v>
      </c>
      <c r="AE40" s="1" t="b">
        <f t="shared" si="34"/>
        <v>0</v>
      </c>
      <c r="AF40" s="1">
        <f t="shared" si="35"/>
        <v>0</v>
      </c>
      <c r="AG40" s="1">
        <f t="shared" si="36"/>
        <v>0</v>
      </c>
      <c r="AH40" s="1">
        <f t="shared" si="22"/>
        <v>0</v>
      </c>
      <c r="AJ40" s="1">
        <f t="shared" si="37"/>
        <v>0</v>
      </c>
      <c r="AK40" s="1">
        <f t="shared" si="1"/>
        <v>5</v>
      </c>
      <c r="AN40" s="1">
        <f t="shared" si="38"/>
        <v>0</v>
      </c>
      <c r="AO40" s="1">
        <f t="shared" si="3"/>
        <v>0</v>
      </c>
      <c r="AP40" s="1">
        <f t="shared" si="39"/>
        <v>0</v>
      </c>
      <c r="AQ40" s="1">
        <f t="shared" si="40"/>
        <v>1</v>
      </c>
      <c r="AR40" s="1">
        <f t="shared" si="6"/>
        <v>0</v>
      </c>
      <c r="AS40" s="1">
        <f t="shared" si="41"/>
        <v>0</v>
      </c>
      <c r="AT40" s="1" t="b">
        <f t="shared" si="42"/>
        <v>0</v>
      </c>
      <c r="AU40" s="1">
        <f t="shared" si="43"/>
        <v>0</v>
      </c>
      <c r="AV40" s="1">
        <f t="shared" si="44"/>
        <v>0</v>
      </c>
      <c r="AW40" s="1">
        <f t="shared" si="11"/>
        <v>0</v>
      </c>
      <c r="BA40" s="54">
        <f t="shared" si="45"/>
        <v>0</v>
      </c>
      <c r="BB40" s="1">
        <f t="shared" si="46"/>
        <v>0</v>
      </c>
      <c r="BC40" s="1">
        <f t="shared" si="47"/>
        <v>0</v>
      </c>
    </row>
    <row r="41" spans="1:55" ht="15">
      <c r="A41" s="61"/>
      <c r="B41" s="62"/>
      <c r="C41" s="63"/>
      <c r="D41" s="71" t="s">
        <v>177</v>
      </c>
      <c r="E41" s="72">
        <v>0</v>
      </c>
      <c r="F41" s="62"/>
      <c r="G41" s="71" t="s">
        <v>177</v>
      </c>
      <c r="H41" s="72">
        <v>0</v>
      </c>
      <c r="I41" s="32" t="s">
        <v>53</v>
      </c>
      <c r="J41" s="62"/>
      <c r="K41" s="95"/>
      <c r="L41" s="66"/>
      <c r="M41" s="56">
        <f t="shared" si="12"/>
        <v>0</v>
      </c>
      <c r="N41" s="57">
        <f t="shared" si="13"/>
        <v>0</v>
      </c>
      <c r="O41" s="79">
        <f>IF(K41&lt;&gt;0,AH41,"")</f>
      </c>
      <c r="P41" s="79">
        <f>IF(K41&lt;&gt;0,AW41,"")</f>
      </c>
      <c r="T41" s="1">
        <v>0</v>
      </c>
      <c r="X41" s="1">
        <v>0</v>
      </c>
      <c r="Y41" s="1">
        <f t="shared" si="14"/>
        <v>0</v>
      </c>
      <c r="Z41" s="1">
        <f>X41/$Z$4</f>
        <v>0</v>
      </c>
      <c r="AA41" s="1">
        <f>(T41-$T$8)*2/$Z$4</f>
        <v>0</v>
      </c>
      <c r="AB41" s="1">
        <f>SIN(Y41)*SIN(Z41)+COS(Y41)*COS(Z41)*COS(AA41)</f>
        <v>1</v>
      </c>
      <c r="AC41" s="1">
        <f t="shared" si="18"/>
        <v>0</v>
      </c>
      <c r="AD41" s="1">
        <f t="shared" si="19"/>
        <v>0</v>
      </c>
      <c r="AE41" s="1" t="b">
        <f>IF(Y41&lt;&gt;Z41,90*(1+ABS(Y41-Z41)/(Y41-Z41)))</f>
        <v>0</v>
      </c>
      <c r="AF41" s="1">
        <f>IF(AA41&lt;&gt;0,90+$Z$4*ATAN((SIN(Y41)*AB41-SIN(Z41))/(SIN(AA41)*COS(Y41)^2)),AE41*1)</f>
        <v>0</v>
      </c>
      <c r="AG41" s="1">
        <f>IF(SIN(AA41)&lt;0,AF41+180,AF41*1)</f>
        <v>0</v>
      </c>
      <c r="AH41" s="1">
        <f t="shared" si="22"/>
        <v>0</v>
      </c>
      <c r="AJ41" s="1">
        <f>6365.11*AD41</f>
        <v>0</v>
      </c>
      <c r="AK41" s="1">
        <f t="shared" si="1"/>
        <v>5</v>
      </c>
      <c r="AN41" s="1">
        <f>X41/$Z$4</f>
        <v>0</v>
      </c>
      <c r="AO41" s="1">
        <f t="shared" si="3"/>
        <v>0</v>
      </c>
      <c r="AP41" s="1">
        <f>($T$8-T41)*2/$Z$4</f>
        <v>0</v>
      </c>
      <c r="AQ41" s="1">
        <f>SIN(AN41)*SIN(AO41)+COS(AN41)*COS(AO41)*COS(AP41)</f>
        <v>1</v>
      </c>
      <c r="AR41" s="1">
        <f t="shared" si="6"/>
        <v>0</v>
      </c>
      <c r="AS41" s="1">
        <f>IF(AC41&lt;0,180/$Z$4+AC41,AC41)</f>
        <v>0</v>
      </c>
      <c r="AT41" s="1" t="b">
        <f>IF(AN41&lt;&gt;AO41,90*(1+ABS(AN41-AO41)/(AN41-AO41)))</f>
        <v>0</v>
      </c>
      <c r="AU41" s="1">
        <f>IF(AP41&lt;&gt;0,90+$Z$4*ATAN((SIN(AN41)*AQ41-SIN(AO41))/(SIN(AP41)*COS(AN41)^2)),AT41*1)</f>
        <v>0</v>
      </c>
      <c r="AV41" s="1">
        <f>IF(SIN(AP41)&lt;0,AU41+180,AU41*1)</f>
        <v>0</v>
      </c>
      <c r="AW41" s="1">
        <f t="shared" si="11"/>
        <v>0</v>
      </c>
      <c r="BA41" s="54">
        <f>M41</f>
        <v>0</v>
      </c>
      <c r="BB41" s="1">
        <f>C41</f>
        <v>0</v>
      </c>
      <c r="BC41" s="1">
        <f>K41</f>
        <v>0</v>
      </c>
    </row>
    <row r="42" spans="1:55" ht="15">
      <c r="A42" s="61"/>
      <c r="B42" s="62"/>
      <c r="C42" s="63"/>
      <c r="D42" s="71" t="s">
        <v>177</v>
      </c>
      <c r="E42" s="72">
        <v>0</v>
      </c>
      <c r="F42" s="62"/>
      <c r="G42" s="71" t="s">
        <v>177</v>
      </c>
      <c r="H42" s="72">
        <v>0</v>
      </c>
      <c r="I42" s="32" t="s">
        <v>54</v>
      </c>
      <c r="J42" s="62"/>
      <c r="K42" s="95"/>
      <c r="L42" s="66"/>
      <c r="M42" s="56">
        <f t="shared" si="12"/>
        <v>0</v>
      </c>
      <c r="N42" s="57">
        <f t="shared" si="13"/>
        <v>0</v>
      </c>
      <c r="O42" s="79">
        <f aca="true" t="shared" si="48" ref="O42:O61">IF(K42&lt;&gt;0,AH42,"")</f>
      </c>
      <c r="P42" s="79">
        <f aca="true" t="shared" si="49" ref="P42:P61">IF(K42&lt;&gt;0,AW42,"")</f>
      </c>
      <c r="T42" s="1">
        <v>0</v>
      </c>
      <c r="X42" s="1">
        <v>0</v>
      </c>
      <c r="Y42" s="1">
        <f t="shared" si="14"/>
        <v>0</v>
      </c>
      <c r="Z42" s="1">
        <f aca="true" t="shared" si="50" ref="Z42:Z61">X42/$Z$4</f>
        <v>0</v>
      </c>
      <c r="AA42" s="1">
        <f aca="true" t="shared" si="51" ref="AA42:AA61">(T42-$T$8)*2/$Z$4</f>
        <v>0</v>
      </c>
      <c r="AB42" s="1">
        <f aca="true" t="shared" si="52" ref="AB42:AB61">SIN(Y42)*SIN(Z42)+COS(Y42)*COS(Z42)*COS(AA42)</f>
        <v>1</v>
      </c>
      <c r="AC42" s="1">
        <f t="shared" si="18"/>
        <v>0</v>
      </c>
      <c r="AD42" s="1">
        <f t="shared" si="19"/>
        <v>0</v>
      </c>
      <c r="AE42" s="1" t="b">
        <f aca="true" t="shared" si="53" ref="AE42:AE61">IF(Y42&lt;&gt;Z42,90*(1+ABS(Y42-Z42)/(Y42-Z42)))</f>
        <v>0</v>
      </c>
      <c r="AF42" s="1">
        <f aca="true" t="shared" si="54" ref="AF42:AF61">IF(AA42&lt;&gt;0,90+$Z$4*ATAN((SIN(Y42)*AB42-SIN(Z42))/(SIN(AA42)*COS(Y42)^2)),AE42*1)</f>
        <v>0</v>
      </c>
      <c r="AG42" s="1">
        <f aca="true" t="shared" si="55" ref="AG42:AG61">IF(SIN(AA42)&lt;0,AF42+180,AF42*1)</f>
        <v>0</v>
      </c>
      <c r="AH42" s="1">
        <f t="shared" si="22"/>
        <v>0</v>
      </c>
      <c r="AJ42" s="1">
        <f aca="true" t="shared" si="56" ref="AJ42:AJ61">6365.11*AD42</f>
        <v>0</v>
      </c>
      <c r="AK42" s="1">
        <f t="shared" si="1"/>
        <v>5</v>
      </c>
      <c r="AN42" s="1">
        <f aca="true" t="shared" si="57" ref="AN42:AN61">X42/$Z$4</f>
        <v>0</v>
      </c>
      <c r="AO42" s="1">
        <f t="shared" si="3"/>
        <v>0</v>
      </c>
      <c r="AP42" s="1">
        <f aca="true" t="shared" si="58" ref="AP42:AP61">($T$8-T42)*2/$Z$4</f>
        <v>0</v>
      </c>
      <c r="AQ42" s="1">
        <f aca="true" t="shared" si="59" ref="AQ42:AQ61">SIN(AN42)*SIN(AO42)+COS(AN42)*COS(AO42)*COS(AP42)</f>
        <v>1</v>
      </c>
      <c r="AR42" s="1">
        <f t="shared" si="6"/>
        <v>0</v>
      </c>
      <c r="AS42" s="1">
        <f aca="true" t="shared" si="60" ref="AS42:AS61">IF(AC42&lt;0,180/$Z$4+AC42,AC42)</f>
        <v>0</v>
      </c>
      <c r="AT42" s="1" t="b">
        <f aca="true" t="shared" si="61" ref="AT42:AT61">IF(AN42&lt;&gt;AO42,90*(1+ABS(AN42-AO42)/(AN42-AO42)))</f>
        <v>0</v>
      </c>
      <c r="AU42" s="1">
        <f aca="true" t="shared" si="62" ref="AU42:AU61">IF(AP42&lt;&gt;0,90+$Z$4*ATAN((SIN(AN42)*AQ42-SIN(AO42))/(SIN(AP42)*COS(AN42)^2)),AT42*1)</f>
        <v>0</v>
      </c>
      <c r="AV42" s="1">
        <f aca="true" t="shared" si="63" ref="AV42:AV61">IF(SIN(AP42)&lt;0,AU42+180,AU42*1)</f>
        <v>0</v>
      </c>
      <c r="AW42" s="1">
        <f t="shared" si="11"/>
        <v>0</v>
      </c>
      <c r="BA42" s="54">
        <f aca="true" t="shared" si="64" ref="BA42:BA61">M42</f>
        <v>0</v>
      </c>
      <c r="BB42" s="1">
        <f aca="true" t="shared" si="65" ref="BB42:BB61">C42</f>
        <v>0</v>
      </c>
      <c r="BC42" s="1">
        <f aca="true" t="shared" si="66" ref="BC42:BC61">K42</f>
        <v>0</v>
      </c>
    </row>
    <row r="43" spans="1:55" ht="15">
      <c r="A43" s="61"/>
      <c r="B43" s="62"/>
      <c r="C43" s="63"/>
      <c r="D43" s="71" t="s">
        <v>177</v>
      </c>
      <c r="E43" s="72">
        <v>0</v>
      </c>
      <c r="F43" s="62"/>
      <c r="G43" s="71" t="s">
        <v>177</v>
      </c>
      <c r="H43" s="72">
        <v>0</v>
      </c>
      <c r="I43" s="32" t="s">
        <v>55</v>
      </c>
      <c r="J43" s="62"/>
      <c r="K43" s="95"/>
      <c r="L43" s="66"/>
      <c r="M43" s="56">
        <f t="shared" si="12"/>
        <v>0</v>
      </c>
      <c r="N43" s="57">
        <f t="shared" si="13"/>
        <v>0</v>
      </c>
      <c r="O43" s="79">
        <f t="shared" si="48"/>
      </c>
      <c r="P43" s="79">
        <f t="shared" si="49"/>
      </c>
      <c r="T43" s="1">
        <v>0</v>
      </c>
      <c r="X43" s="1">
        <v>0</v>
      </c>
      <c r="Y43" s="1">
        <f t="shared" si="14"/>
        <v>0</v>
      </c>
      <c r="Z43" s="1">
        <f t="shared" si="50"/>
        <v>0</v>
      </c>
      <c r="AA43" s="1">
        <f t="shared" si="51"/>
        <v>0</v>
      </c>
      <c r="AB43" s="1">
        <f t="shared" si="52"/>
        <v>1</v>
      </c>
      <c r="AC43" s="1">
        <f t="shared" si="18"/>
        <v>0</v>
      </c>
      <c r="AD43" s="1">
        <f t="shared" si="19"/>
        <v>0</v>
      </c>
      <c r="AE43" s="1" t="b">
        <f t="shared" si="53"/>
        <v>0</v>
      </c>
      <c r="AF43" s="1">
        <f t="shared" si="54"/>
        <v>0</v>
      </c>
      <c r="AG43" s="1">
        <f t="shared" si="55"/>
        <v>0</v>
      </c>
      <c r="AH43" s="1">
        <f t="shared" si="22"/>
        <v>0</v>
      </c>
      <c r="AJ43" s="1">
        <f t="shared" si="56"/>
        <v>0</v>
      </c>
      <c r="AK43" s="1">
        <f t="shared" si="1"/>
        <v>5</v>
      </c>
      <c r="AN43" s="1">
        <f t="shared" si="57"/>
        <v>0</v>
      </c>
      <c r="AO43" s="1">
        <f t="shared" si="3"/>
        <v>0</v>
      </c>
      <c r="AP43" s="1">
        <f t="shared" si="58"/>
        <v>0</v>
      </c>
      <c r="AQ43" s="1">
        <f t="shared" si="59"/>
        <v>1</v>
      </c>
      <c r="AR43" s="1">
        <f t="shared" si="6"/>
        <v>0</v>
      </c>
      <c r="AS43" s="1">
        <f t="shared" si="60"/>
        <v>0</v>
      </c>
      <c r="AT43" s="1" t="b">
        <f t="shared" si="61"/>
        <v>0</v>
      </c>
      <c r="AU43" s="1">
        <f t="shared" si="62"/>
        <v>0</v>
      </c>
      <c r="AV43" s="1">
        <f t="shared" si="63"/>
        <v>0</v>
      </c>
      <c r="AW43" s="1">
        <f t="shared" si="11"/>
        <v>0</v>
      </c>
      <c r="BA43" s="54">
        <f t="shared" si="64"/>
        <v>0</v>
      </c>
      <c r="BB43" s="1">
        <f t="shared" si="65"/>
        <v>0</v>
      </c>
      <c r="BC43" s="1">
        <f t="shared" si="66"/>
        <v>0</v>
      </c>
    </row>
    <row r="44" spans="1:55" ht="15">
      <c r="A44" s="61"/>
      <c r="B44" s="62"/>
      <c r="C44" s="63"/>
      <c r="D44" s="71" t="s">
        <v>177</v>
      </c>
      <c r="E44" s="72">
        <v>0</v>
      </c>
      <c r="F44" s="62"/>
      <c r="G44" s="71" t="s">
        <v>177</v>
      </c>
      <c r="H44" s="72">
        <v>0</v>
      </c>
      <c r="I44" s="32" t="s">
        <v>56</v>
      </c>
      <c r="J44" s="62"/>
      <c r="K44" s="95"/>
      <c r="L44" s="66"/>
      <c r="M44" s="56">
        <f t="shared" si="12"/>
        <v>0</v>
      </c>
      <c r="N44" s="57">
        <f t="shared" si="13"/>
        <v>0</v>
      </c>
      <c r="O44" s="79">
        <f t="shared" si="48"/>
      </c>
      <c r="P44" s="79">
        <f t="shared" si="49"/>
      </c>
      <c r="T44" s="1">
        <v>0</v>
      </c>
      <c r="X44" s="1">
        <v>0</v>
      </c>
      <c r="Y44" s="1">
        <f t="shared" si="14"/>
        <v>0</v>
      </c>
      <c r="Z44" s="1">
        <f t="shared" si="50"/>
        <v>0</v>
      </c>
      <c r="AA44" s="1">
        <f t="shared" si="51"/>
        <v>0</v>
      </c>
      <c r="AB44" s="1">
        <f t="shared" si="52"/>
        <v>1</v>
      </c>
      <c r="AC44" s="1">
        <f t="shared" si="18"/>
        <v>0</v>
      </c>
      <c r="AD44" s="1">
        <f t="shared" si="19"/>
        <v>0</v>
      </c>
      <c r="AE44" s="1" t="b">
        <f t="shared" si="53"/>
        <v>0</v>
      </c>
      <c r="AF44" s="1">
        <f t="shared" si="54"/>
        <v>0</v>
      </c>
      <c r="AG44" s="1">
        <f t="shared" si="55"/>
        <v>0</v>
      </c>
      <c r="AH44" s="1">
        <f t="shared" si="22"/>
        <v>0</v>
      </c>
      <c r="AJ44" s="1">
        <f t="shared" si="56"/>
        <v>0</v>
      </c>
      <c r="AK44" s="1">
        <f t="shared" si="1"/>
        <v>5</v>
      </c>
      <c r="AN44" s="1">
        <f t="shared" si="57"/>
        <v>0</v>
      </c>
      <c r="AO44" s="1">
        <f t="shared" si="3"/>
        <v>0</v>
      </c>
      <c r="AP44" s="1">
        <f t="shared" si="58"/>
        <v>0</v>
      </c>
      <c r="AQ44" s="1">
        <f t="shared" si="59"/>
        <v>1</v>
      </c>
      <c r="AR44" s="1">
        <f t="shared" si="6"/>
        <v>0</v>
      </c>
      <c r="AS44" s="1">
        <f t="shared" si="60"/>
        <v>0</v>
      </c>
      <c r="AT44" s="1" t="b">
        <f t="shared" si="61"/>
        <v>0</v>
      </c>
      <c r="AU44" s="1">
        <f t="shared" si="62"/>
        <v>0</v>
      </c>
      <c r="AV44" s="1">
        <f t="shared" si="63"/>
        <v>0</v>
      </c>
      <c r="AW44" s="1">
        <f t="shared" si="11"/>
        <v>0</v>
      </c>
      <c r="BA44" s="54">
        <f t="shared" si="64"/>
        <v>0</v>
      </c>
      <c r="BB44" s="1">
        <f t="shared" si="65"/>
        <v>0</v>
      </c>
      <c r="BC44" s="1">
        <f t="shared" si="66"/>
        <v>0</v>
      </c>
    </row>
    <row r="45" spans="1:55" ht="15">
      <c r="A45" s="61"/>
      <c r="B45" s="62"/>
      <c r="C45" s="63"/>
      <c r="D45" s="71" t="s">
        <v>177</v>
      </c>
      <c r="E45" s="72">
        <v>0</v>
      </c>
      <c r="F45" s="62"/>
      <c r="G45" s="71" t="s">
        <v>177</v>
      </c>
      <c r="H45" s="72">
        <v>0</v>
      </c>
      <c r="I45" s="32" t="s">
        <v>57</v>
      </c>
      <c r="J45" s="62"/>
      <c r="K45" s="95"/>
      <c r="L45" s="66"/>
      <c r="M45" s="56">
        <f t="shared" si="12"/>
        <v>0</v>
      </c>
      <c r="N45" s="57">
        <f t="shared" si="13"/>
        <v>0</v>
      </c>
      <c r="O45" s="79">
        <f t="shared" si="48"/>
      </c>
      <c r="P45" s="79">
        <f t="shared" si="49"/>
      </c>
      <c r="T45" s="1">
        <v>0</v>
      </c>
      <c r="X45" s="1">
        <v>0</v>
      </c>
      <c r="Y45" s="1">
        <f t="shared" si="14"/>
        <v>0</v>
      </c>
      <c r="Z45" s="1">
        <f t="shared" si="50"/>
        <v>0</v>
      </c>
      <c r="AA45" s="1">
        <f t="shared" si="51"/>
        <v>0</v>
      </c>
      <c r="AB45" s="1">
        <f t="shared" si="52"/>
        <v>1</v>
      </c>
      <c r="AC45" s="1">
        <f t="shared" si="18"/>
        <v>0</v>
      </c>
      <c r="AD45" s="1">
        <f t="shared" si="19"/>
        <v>0</v>
      </c>
      <c r="AE45" s="1" t="b">
        <f t="shared" si="53"/>
        <v>0</v>
      </c>
      <c r="AF45" s="1">
        <f t="shared" si="54"/>
        <v>0</v>
      </c>
      <c r="AG45" s="1">
        <f t="shared" si="55"/>
        <v>0</v>
      </c>
      <c r="AH45" s="1">
        <f t="shared" si="22"/>
        <v>0</v>
      </c>
      <c r="AJ45" s="1">
        <f t="shared" si="56"/>
        <v>0</v>
      </c>
      <c r="AK45" s="1">
        <f t="shared" si="1"/>
        <v>5</v>
      </c>
      <c r="AN45" s="1">
        <f t="shared" si="57"/>
        <v>0</v>
      </c>
      <c r="AO45" s="1">
        <f t="shared" si="3"/>
        <v>0</v>
      </c>
      <c r="AP45" s="1">
        <f t="shared" si="58"/>
        <v>0</v>
      </c>
      <c r="AQ45" s="1">
        <f t="shared" si="59"/>
        <v>1</v>
      </c>
      <c r="AR45" s="1">
        <f t="shared" si="6"/>
        <v>0</v>
      </c>
      <c r="AS45" s="1">
        <f t="shared" si="60"/>
        <v>0</v>
      </c>
      <c r="AT45" s="1" t="b">
        <f t="shared" si="61"/>
        <v>0</v>
      </c>
      <c r="AU45" s="1">
        <f t="shared" si="62"/>
        <v>0</v>
      </c>
      <c r="AV45" s="1">
        <f t="shared" si="63"/>
        <v>0</v>
      </c>
      <c r="AW45" s="1">
        <f t="shared" si="11"/>
        <v>0</v>
      </c>
      <c r="BA45" s="54">
        <f t="shared" si="64"/>
        <v>0</v>
      </c>
      <c r="BB45" s="1">
        <f t="shared" si="65"/>
        <v>0</v>
      </c>
      <c r="BC45" s="1">
        <f t="shared" si="66"/>
        <v>0</v>
      </c>
    </row>
    <row r="46" spans="1:55" ht="15">
      <c r="A46" s="61"/>
      <c r="B46" s="62"/>
      <c r="C46" s="63"/>
      <c r="D46" s="71" t="s">
        <v>177</v>
      </c>
      <c r="E46" s="72">
        <v>0</v>
      </c>
      <c r="F46" s="62"/>
      <c r="G46" s="71" t="s">
        <v>177</v>
      </c>
      <c r="H46" s="72">
        <v>0</v>
      </c>
      <c r="I46" s="32" t="s">
        <v>58</v>
      </c>
      <c r="J46" s="62"/>
      <c r="K46" s="95"/>
      <c r="L46" s="66"/>
      <c r="M46" s="56">
        <f t="shared" si="12"/>
        <v>0</v>
      </c>
      <c r="N46" s="57">
        <f t="shared" si="13"/>
        <v>0</v>
      </c>
      <c r="O46" s="79">
        <f t="shared" si="48"/>
      </c>
      <c r="P46" s="79">
        <f t="shared" si="49"/>
      </c>
      <c r="T46" s="1">
        <v>0</v>
      </c>
      <c r="X46" s="1">
        <v>0</v>
      </c>
      <c r="Y46" s="1">
        <f t="shared" si="14"/>
        <v>0</v>
      </c>
      <c r="Z46" s="1">
        <f t="shared" si="50"/>
        <v>0</v>
      </c>
      <c r="AA46" s="1">
        <f t="shared" si="51"/>
        <v>0</v>
      </c>
      <c r="AB46" s="1">
        <f t="shared" si="52"/>
        <v>1</v>
      </c>
      <c r="AC46" s="1">
        <f t="shared" si="18"/>
        <v>0</v>
      </c>
      <c r="AD46" s="1">
        <f t="shared" si="19"/>
        <v>0</v>
      </c>
      <c r="AE46" s="1" t="b">
        <f t="shared" si="53"/>
        <v>0</v>
      </c>
      <c r="AF46" s="1">
        <f t="shared" si="54"/>
        <v>0</v>
      </c>
      <c r="AG46" s="1">
        <f t="shared" si="55"/>
        <v>0</v>
      </c>
      <c r="AH46" s="1">
        <f t="shared" si="22"/>
        <v>0</v>
      </c>
      <c r="AJ46" s="1">
        <f t="shared" si="56"/>
        <v>0</v>
      </c>
      <c r="AK46" s="1">
        <f t="shared" si="1"/>
        <v>5</v>
      </c>
      <c r="AN46" s="1">
        <f t="shared" si="57"/>
        <v>0</v>
      </c>
      <c r="AO46" s="1">
        <f t="shared" si="3"/>
        <v>0</v>
      </c>
      <c r="AP46" s="1">
        <f t="shared" si="58"/>
        <v>0</v>
      </c>
      <c r="AQ46" s="1">
        <f t="shared" si="59"/>
        <v>1</v>
      </c>
      <c r="AR46" s="1">
        <f t="shared" si="6"/>
        <v>0</v>
      </c>
      <c r="AS46" s="1">
        <f t="shared" si="60"/>
        <v>0</v>
      </c>
      <c r="AT46" s="1" t="b">
        <f t="shared" si="61"/>
        <v>0</v>
      </c>
      <c r="AU46" s="1">
        <f t="shared" si="62"/>
        <v>0</v>
      </c>
      <c r="AV46" s="1">
        <f t="shared" si="63"/>
        <v>0</v>
      </c>
      <c r="AW46" s="1">
        <f t="shared" si="11"/>
        <v>0</v>
      </c>
      <c r="BA46" s="54">
        <f t="shared" si="64"/>
        <v>0</v>
      </c>
      <c r="BB46" s="1">
        <f t="shared" si="65"/>
        <v>0</v>
      </c>
      <c r="BC46" s="1">
        <f t="shared" si="66"/>
        <v>0</v>
      </c>
    </row>
    <row r="47" spans="1:55" ht="15">
      <c r="A47" s="61"/>
      <c r="B47" s="62"/>
      <c r="C47" s="63"/>
      <c r="D47" s="71" t="s">
        <v>177</v>
      </c>
      <c r="E47" s="72">
        <v>0</v>
      </c>
      <c r="F47" s="62"/>
      <c r="G47" s="71" t="s">
        <v>177</v>
      </c>
      <c r="H47" s="72">
        <v>0</v>
      </c>
      <c r="I47" s="32" t="s">
        <v>59</v>
      </c>
      <c r="J47" s="62"/>
      <c r="K47" s="95"/>
      <c r="L47" s="66"/>
      <c r="M47" s="56">
        <f t="shared" si="12"/>
        <v>0</v>
      </c>
      <c r="N47" s="57">
        <f t="shared" si="13"/>
        <v>0</v>
      </c>
      <c r="O47" s="79">
        <f t="shared" si="48"/>
      </c>
      <c r="P47" s="79">
        <f t="shared" si="49"/>
      </c>
      <c r="T47" s="1">
        <v>0</v>
      </c>
      <c r="X47" s="1">
        <v>0</v>
      </c>
      <c r="Y47" s="1">
        <f t="shared" si="14"/>
        <v>0</v>
      </c>
      <c r="Z47" s="1">
        <f t="shared" si="50"/>
        <v>0</v>
      </c>
      <c r="AA47" s="1">
        <f t="shared" si="51"/>
        <v>0</v>
      </c>
      <c r="AB47" s="1">
        <f t="shared" si="52"/>
        <v>1</v>
      </c>
      <c r="AC47" s="1">
        <f t="shared" si="18"/>
        <v>0</v>
      </c>
      <c r="AD47" s="1">
        <f t="shared" si="19"/>
        <v>0</v>
      </c>
      <c r="AE47" s="1" t="b">
        <f t="shared" si="53"/>
        <v>0</v>
      </c>
      <c r="AF47" s="1">
        <f t="shared" si="54"/>
        <v>0</v>
      </c>
      <c r="AG47" s="1">
        <f t="shared" si="55"/>
        <v>0</v>
      </c>
      <c r="AH47" s="1">
        <f t="shared" si="22"/>
        <v>0</v>
      </c>
      <c r="AJ47" s="1">
        <f t="shared" si="56"/>
        <v>0</v>
      </c>
      <c r="AK47" s="1">
        <f t="shared" si="1"/>
        <v>5</v>
      </c>
      <c r="AN47" s="1">
        <f t="shared" si="57"/>
        <v>0</v>
      </c>
      <c r="AO47" s="1">
        <f t="shared" si="3"/>
        <v>0</v>
      </c>
      <c r="AP47" s="1">
        <f t="shared" si="58"/>
        <v>0</v>
      </c>
      <c r="AQ47" s="1">
        <f t="shared" si="59"/>
        <v>1</v>
      </c>
      <c r="AR47" s="1">
        <f t="shared" si="6"/>
        <v>0</v>
      </c>
      <c r="AS47" s="1">
        <f t="shared" si="60"/>
        <v>0</v>
      </c>
      <c r="AT47" s="1" t="b">
        <f t="shared" si="61"/>
        <v>0</v>
      </c>
      <c r="AU47" s="1">
        <f t="shared" si="62"/>
        <v>0</v>
      </c>
      <c r="AV47" s="1">
        <f t="shared" si="63"/>
        <v>0</v>
      </c>
      <c r="AW47" s="1">
        <f t="shared" si="11"/>
        <v>0</v>
      </c>
      <c r="BA47" s="54">
        <f t="shared" si="64"/>
        <v>0</v>
      </c>
      <c r="BB47" s="1">
        <f t="shared" si="65"/>
        <v>0</v>
      </c>
      <c r="BC47" s="1">
        <f t="shared" si="66"/>
        <v>0</v>
      </c>
    </row>
    <row r="48" spans="1:55" ht="15">
      <c r="A48" s="61"/>
      <c r="B48" s="62"/>
      <c r="C48" s="63"/>
      <c r="D48" s="71" t="s">
        <v>177</v>
      </c>
      <c r="E48" s="72">
        <v>0</v>
      </c>
      <c r="F48" s="62"/>
      <c r="G48" s="71" t="s">
        <v>177</v>
      </c>
      <c r="H48" s="72">
        <v>0</v>
      </c>
      <c r="I48" s="32" t="s">
        <v>60</v>
      </c>
      <c r="J48" s="62"/>
      <c r="K48" s="95"/>
      <c r="L48" s="66"/>
      <c r="M48" s="56">
        <f t="shared" si="12"/>
        <v>0</v>
      </c>
      <c r="N48" s="57">
        <f t="shared" si="13"/>
        <v>0</v>
      </c>
      <c r="O48" s="79">
        <f t="shared" si="48"/>
      </c>
      <c r="P48" s="79">
        <f t="shared" si="49"/>
      </c>
      <c r="T48" s="1">
        <v>0</v>
      </c>
      <c r="X48" s="1">
        <v>0</v>
      </c>
      <c r="Y48" s="1">
        <f t="shared" si="14"/>
        <v>0</v>
      </c>
      <c r="Z48" s="1">
        <f t="shared" si="50"/>
        <v>0</v>
      </c>
      <c r="AA48" s="1">
        <f t="shared" si="51"/>
        <v>0</v>
      </c>
      <c r="AB48" s="1">
        <f t="shared" si="52"/>
        <v>1</v>
      </c>
      <c r="AC48" s="1">
        <f t="shared" si="18"/>
        <v>0</v>
      </c>
      <c r="AD48" s="1">
        <f t="shared" si="19"/>
        <v>0</v>
      </c>
      <c r="AE48" s="1" t="b">
        <f t="shared" si="53"/>
        <v>0</v>
      </c>
      <c r="AF48" s="1">
        <f t="shared" si="54"/>
        <v>0</v>
      </c>
      <c r="AG48" s="1">
        <f t="shared" si="55"/>
        <v>0</v>
      </c>
      <c r="AH48" s="1">
        <f t="shared" si="22"/>
        <v>0</v>
      </c>
      <c r="AJ48" s="1">
        <f t="shared" si="56"/>
        <v>0</v>
      </c>
      <c r="AK48" s="1">
        <f t="shared" si="1"/>
        <v>5</v>
      </c>
      <c r="AN48" s="1">
        <f t="shared" si="57"/>
        <v>0</v>
      </c>
      <c r="AO48" s="1">
        <f t="shared" si="3"/>
        <v>0</v>
      </c>
      <c r="AP48" s="1">
        <f t="shared" si="58"/>
        <v>0</v>
      </c>
      <c r="AQ48" s="1">
        <f t="shared" si="59"/>
        <v>1</v>
      </c>
      <c r="AR48" s="1">
        <f t="shared" si="6"/>
        <v>0</v>
      </c>
      <c r="AS48" s="1">
        <f t="shared" si="60"/>
        <v>0</v>
      </c>
      <c r="AT48" s="1" t="b">
        <f t="shared" si="61"/>
        <v>0</v>
      </c>
      <c r="AU48" s="1">
        <f t="shared" si="62"/>
        <v>0</v>
      </c>
      <c r="AV48" s="1">
        <f t="shared" si="63"/>
        <v>0</v>
      </c>
      <c r="AW48" s="1">
        <f t="shared" si="11"/>
        <v>0</v>
      </c>
      <c r="BA48" s="54">
        <f t="shared" si="64"/>
        <v>0</v>
      </c>
      <c r="BB48" s="1">
        <f t="shared" si="65"/>
        <v>0</v>
      </c>
      <c r="BC48" s="1">
        <f t="shared" si="66"/>
        <v>0</v>
      </c>
    </row>
    <row r="49" spans="1:55" ht="15">
      <c r="A49" s="61"/>
      <c r="B49" s="62"/>
      <c r="C49" s="63"/>
      <c r="D49" s="71" t="s">
        <v>177</v>
      </c>
      <c r="E49" s="72">
        <v>0</v>
      </c>
      <c r="F49" s="62"/>
      <c r="G49" s="71" t="s">
        <v>177</v>
      </c>
      <c r="H49" s="72">
        <v>0</v>
      </c>
      <c r="I49" s="32" t="s">
        <v>61</v>
      </c>
      <c r="J49" s="62"/>
      <c r="K49" s="95"/>
      <c r="L49" s="66"/>
      <c r="M49" s="56">
        <f t="shared" si="12"/>
        <v>0</v>
      </c>
      <c r="N49" s="57">
        <f t="shared" si="13"/>
        <v>0</v>
      </c>
      <c r="O49" s="79">
        <f t="shared" si="48"/>
      </c>
      <c r="P49" s="79">
        <f t="shared" si="49"/>
      </c>
      <c r="T49" s="1">
        <v>0</v>
      </c>
      <c r="X49" s="1">
        <v>0</v>
      </c>
      <c r="Y49" s="1">
        <f t="shared" si="14"/>
        <v>0</v>
      </c>
      <c r="Z49" s="1">
        <f t="shared" si="50"/>
        <v>0</v>
      </c>
      <c r="AA49" s="1">
        <f t="shared" si="51"/>
        <v>0</v>
      </c>
      <c r="AB49" s="1">
        <f t="shared" si="52"/>
        <v>1</v>
      </c>
      <c r="AC49" s="1">
        <f t="shared" si="18"/>
        <v>0</v>
      </c>
      <c r="AD49" s="1">
        <f t="shared" si="19"/>
        <v>0</v>
      </c>
      <c r="AE49" s="1" t="b">
        <f t="shared" si="53"/>
        <v>0</v>
      </c>
      <c r="AF49" s="1">
        <f t="shared" si="54"/>
        <v>0</v>
      </c>
      <c r="AG49" s="1">
        <f t="shared" si="55"/>
        <v>0</v>
      </c>
      <c r="AH49" s="1">
        <f t="shared" si="22"/>
        <v>0</v>
      </c>
      <c r="AJ49" s="1">
        <f t="shared" si="56"/>
        <v>0</v>
      </c>
      <c r="AK49" s="1">
        <f t="shared" si="1"/>
        <v>5</v>
      </c>
      <c r="AN49" s="1">
        <f t="shared" si="57"/>
        <v>0</v>
      </c>
      <c r="AO49" s="1">
        <f t="shared" si="3"/>
        <v>0</v>
      </c>
      <c r="AP49" s="1">
        <f t="shared" si="58"/>
        <v>0</v>
      </c>
      <c r="AQ49" s="1">
        <f t="shared" si="59"/>
        <v>1</v>
      </c>
      <c r="AR49" s="1">
        <f t="shared" si="6"/>
        <v>0</v>
      </c>
      <c r="AS49" s="1">
        <f t="shared" si="60"/>
        <v>0</v>
      </c>
      <c r="AT49" s="1" t="b">
        <f t="shared" si="61"/>
        <v>0</v>
      </c>
      <c r="AU49" s="1">
        <f t="shared" si="62"/>
        <v>0</v>
      </c>
      <c r="AV49" s="1">
        <f t="shared" si="63"/>
        <v>0</v>
      </c>
      <c r="AW49" s="1">
        <f t="shared" si="11"/>
        <v>0</v>
      </c>
      <c r="BA49" s="54">
        <f t="shared" si="64"/>
        <v>0</v>
      </c>
      <c r="BB49" s="1">
        <f t="shared" si="65"/>
        <v>0</v>
      </c>
      <c r="BC49" s="1">
        <f t="shared" si="66"/>
        <v>0</v>
      </c>
    </row>
    <row r="50" spans="1:55" ht="15">
      <c r="A50" s="61"/>
      <c r="B50" s="62"/>
      <c r="C50" s="63"/>
      <c r="D50" s="71" t="s">
        <v>177</v>
      </c>
      <c r="E50" s="72">
        <v>0</v>
      </c>
      <c r="F50" s="62"/>
      <c r="G50" s="71" t="s">
        <v>177</v>
      </c>
      <c r="H50" s="72">
        <v>0</v>
      </c>
      <c r="I50" s="32" t="s">
        <v>62</v>
      </c>
      <c r="J50" s="62"/>
      <c r="K50" s="95"/>
      <c r="L50" s="66"/>
      <c r="M50" s="56">
        <f t="shared" si="12"/>
        <v>0</v>
      </c>
      <c r="N50" s="57">
        <f t="shared" si="13"/>
        <v>0</v>
      </c>
      <c r="O50" s="79">
        <f t="shared" si="48"/>
      </c>
      <c r="P50" s="79">
        <f t="shared" si="49"/>
      </c>
      <c r="T50" s="1">
        <v>0</v>
      </c>
      <c r="X50" s="1">
        <v>0</v>
      </c>
      <c r="Y50" s="1">
        <f t="shared" si="14"/>
        <v>0</v>
      </c>
      <c r="Z50" s="1">
        <f t="shared" si="50"/>
        <v>0</v>
      </c>
      <c r="AA50" s="1">
        <f t="shared" si="51"/>
        <v>0</v>
      </c>
      <c r="AB50" s="1">
        <f t="shared" si="52"/>
        <v>1</v>
      </c>
      <c r="AC50" s="1">
        <f t="shared" si="18"/>
        <v>0</v>
      </c>
      <c r="AD50" s="1">
        <f t="shared" si="19"/>
        <v>0</v>
      </c>
      <c r="AE50" s="1" t="b">
        <f t="shared" si="53"/>
        <v>0</v>
      </c>
      <c r="AF50" s="1">
        <f t="shared" si="54"/>
        <v>0</v>
      </c>
      <c r="AG50" s="1">
        <f t="shared" si="55"/>
        <v>0</v>
      </c>
      <c r="AH50" s="1">
        <f t="shared" si="22"/>
        <v>0</v>
      </c>
      <c r="AJ50" s="1">
        <f t="shared" si="56"/>
        <v>0</v>
      </c>
      <c r="AK50" s="1">
        <f t="shared" si="1"/>
        <v>5</v>
      </c>
      <c r="AN50" s="1">
        <f t="shared" si="57"/>
        <v>0</v>
      </c>
      <c r="AO50" s="1">
        <f t="shared" si="3"/>
        <v>0</v>
      </c>
      <c r="AP50" s="1">
        <f t="shared" si="58"/>
        <v>0</v>
      </c>
      <c r="AQ50" s="1">
        <f t="shared" si="59"/>
        <v>1</v>
      </c>
      <c r="AR50" s="1">
        <f t="shared" si="6"/>
        <v>0</v>
      </c>
      <c r="AS50" s="1">
        <f t="shared" si="60"/>
        <v>0</v>
      </c>
      <c r="AT50" s="1" t="b">
        <f t="shared" si="61"/>
        <v>0</v>
      </c>
      <c r="AU50" s="1">
        <f t="shared" si="62"/>
        <v>0</v>
      </c>
      <c r="AV50" s="1">
        <f t="shared" si="63"/>
        <v>0</v>
      </c>
      <c r="AW50" s="1">
        <f t="shared" si="11"/>
        <v>0</v>
      </c>
      <c r="BA50" s="54">
        <f t="shared" si="64"/>
        <v>0</v>
      </c>
      <c r="BB50" s="1">
        <f t="shared" si="65"/>
        <v>0</v>
      </c>
      <c r="BC50" s="1">
        <f t="shared" si="66"/>
        <v>0</v>
      </c>
    </row>
    <row r="51" spans="1:55" ht="15">
      <c r="A51" s="61"/>
      <c r="B51" s="62"/>
      <c r="C51" s="63"/>
      <c r="D51" s="71" t="s">
        <v>177</v>
      </c>
      <c r="E51" s="72">
        <v>0</v>
      </c>
      <c r="F51" s="62"/>
      <c r="G51" s="71" t="s">
        <v>177</v>
      </c>
      <c r="H51" s="72">
        <v>0</v>
      </c>
      <c r="I51" s="32" t="s">
        <v>63</v>
      </c>
      <c r="J51" s="62"/>
      <c r="K51" s="95"/>
      <c r="L51" s="66"/>
      <c r="M51" s="56">
        <f t="shared" si="12"/>
        <v>0</v>
      </c>
      <c r="N51" s="57">
        <f t="shared" si="13"/>
        <v>0</v>
      </c>
      <c r="O51" s="79">
        <f t="shared" si="48"/>
      </c>
      <c r="P51" s="79">
        <f t="shared" si="49"/>
      </c>
      <c r="T51" s="1">
        <v>0</v>
      </c>
      <c r="X51" s="1">
        <v>0</v>
      </c>
      <c r="Y51" s="1">
        <f t="shared" si="14"/>
        <v>0</v>
      </c>
      <c r="Z51" s="1">
        <f t="shared" si="50"/>
        <v>0</v>
      </c>
      <c r="AA51" s="1">
        <f t="shared" si="51"/>
        <v>0</v>
      </c>
      <c r="AB51" s="1">
        <f t="shared" si="52"/>
        <v>1</v>
      </c>
      <c r="AC51" s="1">
        <f t="shared" si="18"/>
        <v>0</v>
      </c>
      <c r="AD51" s="1">
        <f t="shared" si="19"/>
        <v>0</v>
      </c>
      <c r="AE51" s="1" t="b">
        <f t="shared" si="53"/>
        <v>0</v>
      </c>
      <c r="AF51" s="1">
        <f t="shared" si="54"/>
        <v>0</v>
      </c>
      <c r="AG51" s="1">
        <f t="shared" si="55"/>
        <v>0</v>
      </c>
      <c r="AH51" s="1">
        <f t="shared" si="22"/>
        <v>0</v>
      </c>
      <c r="AJ51" s="1">
        <f t="shared" si="56"/>
        <v>0</v>
      </c>
      <c r="AK51" s="1">
        <f t="shared" si="1"/>
        <v>5</v>
      </c>
      <c r="AN51" s="1">
        <f t="shared" si="57"/>
        <v>0</v>
      </c>
      <c r="AO51" s="1">
        <f t="shared" si="3"/>
        <v>0</v>
      </c>
      <c r="AP51" s="1">
        <f t="shared" si="58"/>
        <v>0</v>
      </c>
      <c r="AQ51" s="1">
        <f t="shared" si="59"/>
        <v>1</v>
      </c>
      <c r="AR51" s="1">
        <f t="shared" si="6"/>
        <v>0</v>
      </c>
      <c r="AS51" s="1">
        <f t="shared" si="60"/>
        <v>0</v>
      </c>
      <c r="AT51" s="1" t="b">
        <f t="shared" si="61"/>
        <v>0</v>
      </c>
      <c r="AU51" s="1">
        <f t="shared" si="62"/>
        <v>0</v>
      </c>
      <c r="AV51" s="1">
        <f t="shared" si="63"/>
        <v>0</v>
      </c>
      <c r="AW51" s="1">
        <f t="shared" si="11"/>
        <v>0</v>
      </c>
      <c r="BA51" s="54">
        <f t="shared" si="64"/>
        <v>0</v>
      </c>
      <c r="BB51" s="1">
        <f t="shared" si="65"/>
        <v>0</v>
      </c>
      <c r="BC51" s="1">
        <f t="shared" si="66"/>
        <v>0</v>
      </c>
    </row>
    <row r="52" spans="1:55" ht="15">
      <c r="A52" s="61"/>
      <c r="B52" s="62"/>
      <c r="C52" s="63"/>
      <c r="D52" s="71" t="s">
        <v>177</v>
      </c>
      <c r="E52" s="72">
        <v>0</v>
      </c>
      <c r="F52" s="62"/>
      <c r="G52" s="71" t="s">
        <v>177</v>
      </c>
      <c r="H52" s="72">
        <v>0</v>
      </c>
      <c r="I52" s="32" t="s">
        <v>67</v>
      </c>
      <c r="J52" s="62"/>
      <c r="K52" s="95"/>
      <c r="L52" s="66"/>
      <c r="M52" s="56">
        <f t="shared" si="12"/>
        <v>0</v>
      </c>
      <c r="N52" s="57">
        <f t="shared" si="13"/>
        <v>0</v>
      </c>
      <c r="O52" s="79">
        <f t="shared" si="48"/>
      </c>
      <c r="P52" s="79">
        <f t="shared" si="49"/>
      </c>
      <c r="T52" s="1">
        <v>0</v>
      </c>
      <c r="X52" s="1">
        <v>0</v>
      </c>
      <c r="Y52" s="1">
        <f t="shared" si="14"/>
        <v>0</v>
      </c>
      <c r="Z52" s="1">
        <f t="shared" si="50"/>
        <v>0</v>
      </c>
      <c r="AA52" s="1">
        <f t="shared" si="51"/>
        <v>0</v>
      </c>
      <c r="AB52" s="1">
        <f t="shared" si="52"/>
        <v>1</v>
      </c>
      <c r="AC52" s="1">
        <f t="shared" si="18"/>
        <v>0</v>
      </c>
      <c r="AD52" s="1">
        <f t="shared" si="19"/>
        <v>0</v>
      </c>
      <c r="AE52" s="1" t="b">
        <f t="shared" si="53"/>
        <v>0</v>
      </c>
      <c r="AF52" s="1">
        <f t="shared" si="54"/>
        <v>0</v>
      </c>
      <c r="AG52" s="1">
        <f t="shared" si="55"/>
        <v>0</v>
      </c>
      <c r="AH52" s="1">
        <f t="shared" si="22"/>
        <v>0</v>
      </c>
      <c r="AJ52" s="1">
        <f t="shared" si="56"/>
        <v>0</v>
      </c>
      <c r="AK52" s="1">
        <f t="shared" si="1"/>
        <v>5</v>
      </c>
      <c r="AN52" s="1">
        <f t="shared" si="57"/>
        <v>0</v>
      </c>
      <c r="AO52" s="1">
        <f t="shared" si="3"/>
        <v>0</v>
      </c>
      <c r="AP52" s="1">
        <f t="shared" si="58"/>
        <v>0</v>
      </c>
      <c r="AQ52" s="1">
        <f t="shared" si="59"/>
        <v>1</v>
      </c>
      <c r="AR52" s="1">
        <f t="shared" si="6"/>
        <v>0</v>
      </c>
      <c r="AS52" s="1">
        <f t="shared" si="60"/>
        <v>0</v>
      </c>
      <c r="AT52" s="1" t="b">
        <f t="shared" si="61"/>
        <v>0</v>
      </c>
      <c r="AU52" s="1">
        <f t="shared" si="62"/>
        <v>0</v>
      </c>
      <c r="AV52" s="1">
        <f t="shared" si="63"/>
        <v>0</v>
      </c>
      <c r="AW52" s="1">
        <f t="shared" si="11"/>
        <v>0</v>
      </c>
      <c r="BA52" s="54">
        <f t="shared" si="64"/>
        <v>0</v>
      </c>
      <c r="BB52" s="1">
        <f t="shared" si="65"/>
        <v>0</v>
      </c>
      <c r="BC52" s="1">
        <f t="shared" si="66"/>
        <v>0</v>
      </c>
    </row>
    <row r="53" spans="1:55" ht="15">
      <c r="A53" s="61"/>
      <c r="B53" s="62"/>
      <c r="C53" s="63"/>
      <c r="D53" s="71" t="s">
        <v>177</v>
      </c>
      <c r="E53" s="72">
        <v>0</v>
      </c>
      <c r="F53" s="62"/>
      <c r="G53" s="71" t="s">
        <v>177</v>
      </c>
      <c r="H53" s="72">
        <v>0</v>
      </c>
      <c r="I53" s="32" t="s">
        <v>68</v>
      </c>
      <c r="J53" s="62"/>
      <c r="K53" s="95"/>
      <c r="L53" s="66"/>
      <c r="M53" s="56">
        <f t="shared" si="12"/>
        <v>0</v>
      </c>
      <c r="N53" s="57">
        <f t="shared" si="13"/>
        <v>0</v>
      </c>
      <c r="O53" s="79">
        <f t="shared" si="48"/>
      </c>
      <c r="P53" s="79">
        <f t="shared" si="49"/>
      </c>
      <c r="T53" s="1">
        <v>0</v>
      </c>
      <c r="X53" s="1">
        <v>0</v>
      </c>
      <c r="Y53" s="1">
        <f t="shared" si="14"/>
        <v>0</v>
      </c>
      <c r="Z53" s="1">
        <f t="shared" si="50"/>
        <v>0</v>
      </c>
      <c r="AA53" s="1">
        <f t="shared" si="51"/>
        <v>0</v>
      </c>
      <c r="AB53" s="1">
        <f t="shared" si="52"/>
        <v>1</v>
      </c>
      <c r="AC53" s="1">
        <f t="shared" si="18"/>
        <v>0</v>
      </c>
      <c r="AD53" s="1">
        <f t="shared" si="19"/>
        <v>0</v>
      </c>
      <c r="AE53" s="1" t="b">
        <f t="shared" si="53"/>
        <v>0</v>
      </c>
      <c r="AF53" s="1">
        <f t="shared" si="54"/>
        <v>0</v>
      </c>
      <c r="AG53" s="1">
        <f t="shared" si="55"/>
        <v>0</v>
      </c>
      <c r="AH53" s="1">
        <f t="shared" si="22"/>
        <v>0</v>
      </c>
      <c r="AJ53" s="1">
        <f t="shared" si="56"/>
        <v>0</v>
      </c>
      <c r="AK53" s="1">
        <f t="shared" si="1"/>
        <v>5</v>
      </c>
      <c r="AN53" s="1">
        <f t="shared" si="57"/>
        <v>0</v>
      </c>
      <c r="AO53" s="1">
        <f t="shared" si="3"/>
        <v>0</v>
      </c>
      <c r="AP53" s="1">
        <f t="shared" si="58"/>
        <v>0</v>
      </c>
      <c r="AQ53" s="1">
        <f t="shared" si="59"/>
        <v>1</v>
      </c>
      <c r="AR53" s="1">
        <f t="shared" si="6"/>
        <v>0</v>
      </c>
      <c r="AS53" s="1">
        <f t="shared" si="60"/>
        <v>0</v>
      </c>
      <c r="AT53" s="1" t="b">
        <f t="shared" si="61"/>
        <v>0</v>
      </c>
      <c r="AU53" s="1">
        <f t="shared" si="62"/>
        <v>0</v>
      </c>
      <c r="AV53" s="1">
        <f t="shared" si="63"/>
        <v>0</v>
      </c>
      <c r="AW53" s="1">
        <f t="shared" si="11"/>
        <v>0</v>
      </c>
      <c r="BA53" s="54">
        <f t="shared" si="64"/>
        <v>0</v>
      </c>
      <c r="BB53" s="1">
        <f t="shared" si="65"/>
        <v>0</v>
      </c>
      <c r="BC53" s="1">
        <f t="shared" si="66"/>
        <v>0</v>
      </c>
    </row>
    <row r="54" spans="1:55" ht="15">
      <c r="A54" s="61"/>
      <c r="B54" s="62"/>
      <c r="C54" s="63"/>
      <c r="D54" s="71" t="s">
        <v>177</v>
      </c>
      <c r="E54" s="72">
        <v>0</v>
      </c>
      <c r="F54" s="62"/>
      <c r="G54" s="71" t="s">
        <v>177</v>
      </c>
      <c r="H54" s="72">
        <v>0</v>
      </c>
      <c r="I54" s="32" t="s">
        <v>69</v>
      </c>
      <c r="J54" s="62"/>
      <c r="K54" s="95"/>
      <c r="L54" s="66"/>
      <c r="M54" s="56">
        <f t="shared" si="12"/>
        <v>0</v>
      </c>
      <c r="N54" s="57">
        <f t="shared" si="13"/>
        <v>0</v>
      </c>
      <c r="O54" s="79">
        <f t="shared" si="48"/>
      </c>
      <c r="P54" s="79">
        <f t="shared" si="49"/>
      </c>
      <c r="T54" s="1">
        <v>0</v>
      </c>
      <c r="X54" s="1">
        <v>0</v>
      </c>
      <c r="Y54" s="1">
        <f t="shared" si="14"/>
        <v>0</v>
      </c>
      <c r="Z54" s="1">
        <f t="shared" si="50"/>
        <v>0</v>
      </c>
      <c r="AA54" s="1">
        <f t="shared" si="51"/>
        <v>0</v>
      </c>
      <c r="AB54" s="1">
        <f t="shared" si="52"/>
        <v>1</v>
      </c>
      <c r="AC54" s="1">
        <f t="shared" si="18"/>
        <v>0</v>
      </c>
      <c r="AD54" s="1">
        <f t="shared" si="19"/>
        <v>0</v>
      </c>
      <c r="AE54" s="1" t="b">
        <f t="shared" si="53"/>
        <v>0</v>
      </c>
      <c r="AF54" s="1">
        <f t="shared" si="54"/>
        <v>0</v>
      </c>
      <c r="AG54" s="1">
        <f t="shared" si="55"/>
        <v>0</v>
      </c>
      <c r="AH54" s="1">
        <f t="shared" si="22"/>
        <v>0</v>
      </c>
      <c r="AJ54" s="1">
        <f t="shared" si="56"/>
        <v>0</v>
      </c>
      <c r="AK54" s="1">
        <f t="shared" si="1"/>
        <v>5</v>
      </c>
      <c r="AN54" s="1">
        <f t="shared" si="57"/>
        <v>0</v>
      </c>
      <c r="AO54" s="1">
        <f t="shared" si="3"/>
        <v>0</v>
      </c>
      <c r="AP54" s="1">
        <f t="shared" si="58"/>
        <v>0</v>
      </c>
      <c r="AQ54" s="1">
        <f t="shared" si="59"/>
        <v>1</v>
      </c>
      <c r="AR54" s="1">
        <f t="shared" si="6"/>
        <v>0</v>
      </c>
      <c r="AS54" s="1">
        <f t="shared" si="60"/>
        <v>0</v>
      </c>
      <c r="AT54" s="1" t="b">
        <f t="shared" si="61"/>
        <v>0</v>
      </c>
      <c r="AU54" s="1">
        <f t="shared" si="62"/>
        <v>0</v>
      </c>
      <c r="AV54" s="1">
        <f t="shared" si="63"/>
        <v>0</v>
      </c>
      <c r="AW54" s="1">
        <f t="shared" si="11"/>
        <v>0</v>
      </c>
      <c r="BA54" s="54">
        <f t="shared" si="64"/>
        <v>0</v>
      </c>
      <c r="BB54" s="1">
        <f t="shared" si="65"/>
        <v>0</v>
      </c>
      <c r="BC54" s="1">
        <f t="shared" si="66"/>
        <v>0</v>
      </c>
    </row>
    <row r="55" spans="1:55" ht="15">
      <c r="A55" s="61"/>
      <c r="B55" s="62"/>
      <c r="C55" s="63"/>
      <c r="D55" s="71" t="s">
        <v>177</v>
      </c>
      <c r="E55" s="72">
        <v>0</v>
      </c>
      <c r="F55" s="62"/>
      <c r="G55" s="71" t="s">
        <v>177</v>
      </c>
      <c r="H55" s="72">
        <v>0</v>
      </c>
      <c r="I55" s="32" t="s">
        <v>70</v>
      </c>
      <c r="J55" s="62"/>
      <c r="K55" s="95"/>
      <c r="L55" s="66"/>
      <c r="M55" s="56">
        <f t="shared" si="12"/>
        <v>0</v>
      </c>
      <c r="N55" s="57">
        <f t="shared" si="13"/>
        <v>0</v>
      </c>
      <c r="O55" s="79">
        <f t="shared" si="48"/>
      </c>
      <c r="P55" s="79">
        <f t="shared" si="49"/>
      </c>
      <c r="T55" s="1">
        <v>0</v>
      </c>
      <c r="X55" s="1">
        <v>0</v>
      </c>
      <c r="Y55" s="1">
        <f t="shared" si="14"/>
        <v>0</v>
      </c>
      <c r="Z55" s="1">
        <f t="shared" si="50"/>
        <v>0</v>
      </c>
      <c r="AA55" s="1">
        <f t="shared" si="51"/>
        <v>0</v>
      </c>
      <c r="AB55" s="1">
        <f t="shared" si="52"/>
        <v>1</v>
      </c>
      <c r="AC55" s="1">
        <f t="shared" si="18"/>
        <v>0</v>
      </c>
      <c r="AD55" s="1">
        <f t="shared" si="19"/>
        <v>0</v>
      </c>
      <c r="AE55" s="1" t="b">
        <f t="shared" si="53"/>
        <v>0</v>
      </c>
      <c r="AF55" s="1">
        <f t="shared" si="54"/>
        <v>0</v>
      </c>
      <c r="AG55" s="1">
        <f t="shared" si="55"/>
        <v>0</v>
      </c>
      <c r="AH55" s="1">
        <f t="shared" si="22"/>
        <v>0</v>
      </c>
      <c r="AJ55" s="1">
        <f t="shared" si="56"/>
        <v>0</v>
      </c>
      <c r="AK55" s="1">
        <f t="shared" si="1"/>
        <v>5</v>
      </c>
      <c r="AN55" s="1">
        <f t="shared" si="57"/>
        <v>0</v>
      </c>
      <c r="AO55" s="1">
        <f t="shared" si="3"/>
        <v>0</v>
      </c>
      <c r="AP55" s="1">
        <f t="shared" si="58"/>
        <v>0</v>
      </c>
      <c r="AQ55" s="1">
        <f t="shared" si="59"/>
        <v>1</v>
      </c>
      <c r="AR55" s="1">
        <f t="shared" si="6"/>
        <v>0</v>
      </c>
      <c r="AS55" s="1">
        <f t="shared" si="60"/>
        <v>0</v>
      </c>
      <c r="AT55" s="1" t="b">
        <f t="shared" si="61"/>
        <v>0</v>
      </c>
      <c r="AU55" s="1">
        <f t="shared" si="62"/>
        <v>0</v>
      </c>
      <c r="AV55" s="1">
        <f t="shared" si="63"/>
        <v>0</v>
      </c>
      <c r="AW55" s="1">
        <f t="shared" si="11"/>
        <v>0</v>
      </c>
      <c r="BA55" s="54">
        <f t="shared" si="64"/>
        <v>0</v>
      </c>
      <c r="BB55" s="1">
        <f t="shared" si="65"/>
        <v>0</v>
      </c>
      <c r="BC55" s="1">
        <f t="shared" si="66"/>
        <v>0</v>
      </c>
    </row>
    <row r="56" spans="1:55" ht="15">
      <c r="A56" s="61"/>
      <c r="B56" s="62"/>
      <c r="C56" s="63"/>
      <c r="D56" s="71" t="s">
        <v>177</v>
      </c>
      <c r="E56" s="72">
        <v>0</v>
      </c>
      <c r="F56" s="62"/>
      <c r="G56" s="71" t="s">
        <v>177</v>
      </c>
      <c r="H56" s="72">
        <v>0</v>
      </c>
      <c r="I56" s="32" t="s">
        <v>71</v>
      </c>
      <c r="J56" s="62"/>
      <c r="K56" s="95"/>
      <c r="L56" s="66"/>
      <c r="M56" s="56">
        <f t="shared" si="12"/>
        <v>0</v>
      </c>
      <c r="N56" s="57">
        <f t="shared" si="13"/>
        <v>0</v>
      </c>
      <c r="O56" s="79">
        <f t="shared" si="48"/>
      </c>
      <c r="P56" s="79">
        <f t="shared" si="49"/>
      </c>
      <c r="T56" s="1">
        <v>0</v>
      </c>
      <c r="X56" s="1">
        <v>0</v>
      </c>
      <c r="Y56" s="1">
        <f t="shared" si="14"/>
        <v>0</v>
      </c>
      <c r="Z56" s="1">
        <f t="shared" si="50"/>
        <v>0</v>
      </c>
      <c r="AA56" s="1">
        <f t="shared" si="51"/>
        <v>0</v>
      </c>
      <c r="AB56" s="1">
        <f t="shared" si="52"/>
        <v>1</v>
      </c>
      <c r="AC56" s="1">
        <f t="shared" si="18"/>
        <v>0</v>
      </c>
      <c r="AD56" s="1">
        <f t="shared" si="19"/>
        <v>0</v>
      </c>
      <c r="AE56" s="1" t="b">
        <f t="shared" si="53"/>
        <v>0</v>
      </c>
      <c r="AF56" s="1">
        <f t="shared" si="54"/>
        <v>0</v>
      </c>
      <c r="AG56" s="1">
        <f t="shared" si="55"/>
        <v>0</v>
      </c>
      <c r="AH56" s="1">
        <f t="shared" si="22"/>
        <v>0</v>
      </c>
      <c r="AJ56" s="1">
        <f t="shared" si="56"/>
        <v>0</v>
      </c>
      <c r="AK56" s="1">
        <f t="shared" si="1"/>
        <v>5</v>
      </c>
      <c r="AN56" s="1">
        <f t="shared" si="57"/>
        <v>0</v>
      </c>
      <c r="AO56" s="1">
        <f t="shared" si="3"/>
        <v>0</v>
      </c>
      <c r="AP56" s="1">
        <f t="shared" si="58"/>
        <v>0</v>
      </c>
      <c r="AQ56" s="1">
        <f t="shared" si="59"/>
        <v>1</v>
      </c>
      <c r="AR56" s="1">
        <f t="shared" si="6"/>
        <v>0</v>
      </c>
      <c r="AS56" s="1">
        <f t="shared" si="60"/>
        <v>0</v>
      </c>
      <c r="AT56" s="1" t="b">
        <f t="shared" si="61"/>
        <v>0</v>
      </c>
      <c r="AU56" s="1">
        <f t="shared" si="62"/>
        <v>0</v>
      </c>
      <c r="AV56" s="1">
        <f t="shared" si="63"/>
        <v>0</v>
      </c>
      <c r="AW56" s="1">
        <f t="shared" si="11"/>
        <v>0</v>
      </c>
      <c r="BA56" s="54">
        <f t="shared" si="64"/>
        <v>0</v>
      </c>
      <c r="BB56" s="1">
        <f t="shared" si="65"/>
        <v>0</v>
      </c>
      <c r="BC56" s="1">
        <f t="shared" si="66"/>
        <v>0</v>
      </c>
    </row>
    <row r="57" spans="1:55" ht="15">
      <c r="A57" s="61"/>
      <c r="B57" s="62"/>
      <c r="C57" s="63"/>
      <c r="D57" s="71" t="s">
        <v>177</v>
      </c>
      <c r="E57" s="72">
        <v>0</v>
      </c>
      <c r="F57" s="62"/>
      <c r="G57" s="71" t="s">
        <v>177</v>
      </c>
      <c r="H57" s="72">
        <v>0</v>
      </c>
      <c r="I57" s="32" t="s">
        <v>72</v>
      </c>
      <c r="J57" s="62"/>
      <c r="K57" s="95"/>
      <c r="L57" s="66"/>
      <c r="M57" s="56">
        <f t="shared" si="12"/>
        <v>0</v>
      </c>
      <c r="N57" s="57">
        <f t="shared" si="13"/>
        <v>0</v>
      </c>
      <c r="O57" s="79">
        <f t="shared" si="48"/>
      </c>
      <c r="P57" s="79">
        <f t="shared" si="49"/>
      </c>
      <c r="T57" s="1">
        <v>0</v>
      </c>
      <c r="X57" s="1">
        <v>0</v>
      </c>
      <c r="Y57" s="1">
        <f t="shared" si="14"/>
        <v>0</v>
      </c>
      <c r="Z57" s="1">
        <f t="shared" si="50"/>
        <v>0</v>
      </c>
      <c r="AA57" s="1">
        <f t="shared" si="51"/>
        <v>0</v>
      </c>
      <c r="AB57" s="1">
        <f t="shared" si="52"/>
        <v>1</v>
      </c>
      <c r="AC57" s="1">
        <f t="shared" si="18"/>
        <v>0</v>
      </c>
      <c r="AD57" s="1">
        <f t="shared" si="19"/>
        <v>0</v>
      </c>
      <c r="AE57" s="1" t="b">
        <f t="shared" si="53"/>
        <v>0</v>
      </c>
      <c r="AF57" s="1">
        <f t="shared" si="54"/>
        <v>0</v>
      </c>
      <c r="AG57" s="1">
        <f t="shared" si="55"/>
        <v>0</v>
      </c>
      <c r="AH57" s="1">
        <f t="shared" si="22"/>
        <v>0</v>
      </c>
      <c r="AJ57" s="1">
        <f t="shared" si="56"/>
        <v>0</v>
      </c>
      <c r="AK57" s="1">
        <f t="shared" si="1"/>
        <v>5</v>
      </c>
      <c r="AN57" s="1">
        <f t="shared" si="57"/>
        <v>0</v>
      </c>
      <c r="AO57" s="1">
        <f t="shared" si="3"/>
        <v>0</v>
      </c>
      <c r="AP57" s="1">
        <f t="shared" si="58"/>
        <v>0</v>
      </c>
      <c r="AQ57" s="1">
        <f t="shared" si="59"/>
        <v>1</v>
      </c>
      <c r="AR57" s="1">
        <f t="shared" si="6"/>
        <v>0</v>
      </c>
      <c r="AS57" s="1">
        <f t="shared" si="60"/>
        <v>0</v>
      </c>
      <c r="AT57" s="1" t="b">
        <f t="shared" si="61"/>
        <v>0</v>
      </c>
      <c r="AU57" s="1">
        <f t="shared" si="62"/>
        <v>0</v>
      </c>
      <c r="AV57" s="1">
        <f t="shared" si="63"/>
        <v>0</v>
      </c>
      <c r="AW57" s="1">
        <f t="shared" si="11"/>
        <v>0</v>
      </c>
      <c r="BA57" s="54">
        <f t="shared" si="64"/>
        <v>0</v>
      </c>
      <c r="BB57" s="1">
        <f t="shared" si="65"/>
        <v>0</v>
      </c>
      <c r="BC57" s="1">
        <f t="shared" si="66"/>
        <v>0</v>
      </c>
    </row>
    <row r="58" spans="1:55" ht="15">
      <c r="A58" s="61"/>
      <c r="B58" s="62"/>
      <c r="C58" s="63"/>
      <c r="D58" s="71" t="s">
        <v>177</v>
      </c>
      <c r="E58" s="72">
        <v>0</v>
      </c>
      <c r="F58" s="62"/>
      <c r="G58" s="71" t="s">
        <v>177</v>
      </c>
      <c r="H58" s="72">
        <v>0</v>
      </c>
      <c r="I58" s="32" t="s">
        <v>73</v>
      </c>
      <c r="J58" s="62"/>
      <c r="K58" s="95"/>
      <c r="L58" s="66"/>
      <c r="M58" s="56">
        <f t="shared" si="12"/>
        <v>0</v>
      </c>
      <c r="N58" s="57">
        <f t="shared" si="13"/>
        <v>0</v>
      </c>
      <c r="O58" s="79">
        <f t="shared" si="48"/>
      </c>
      <c r="P58" s="79">
        <f t="shared" si="49"/>
      </c>
      <c r="T58" s="1">
        <v>0</v>
      </c>
      <c r="X58" s="1">
        <v>0</v>
      </c>
      <c r="Y58" s="1">
        <f t="shared" si="14"/>
        <v>0</v>
      </c>
      <c r="Z58" s="1">
        <f t="shared" si="50"/>
        <v>0</v>
      </c>
      <c r="AA58" s="1">
        <f t="shared" si="51"/>
        <v>0</v>
      </c>
      <c r="AB58" s="1">
        <f t="shared" si="52"/>
        <v>1</v>
      </c>
      <c r="AC58" s="1">
        <f t="shared" si="18"/>
        <v>0</v>
      </c>
      <c r="AD58" s="1">
        <f t="shared" si="19"/>
        <v>0</v>
      </c>
      <c r="AE58" s="1" t="b">
        <f t="shared" si="53"/>
        <v>0</v>
      </c>
      <c r="AF58" s="1">
        <f t="shared" si="54"/>
        <v>0</v>
      </c>
      <c r="AG58" s="1">
        <f t="shared" si="55"/>
        <v>0</v>
      </c>
      <c r="AH58" s="1">
        <f t="shared" si="22"/>
        <v>0</v>
      </c>
      <c r="AJ58" s="1">
        <f t="shared" si="56"/>
        <v>0</v>
      </c>
      <c r="AK58" s="1">
        <f t="shared" si="1"/>
        <v>5</v>
      </c>
      <c r="AN58" s="1">
        <f t="shared" si="57"/>
        <v>0</v>
      </c>
      <c r="AO58" s="1">
        <f t="shared" si="3"/>
        <v>0</v>
      </c>
      <c r="AP58" s="1">
        <f t="shared" si="58"/>
        <v>0</v>
      </c>
      <c r="AQ58" s="1">
        <f t="shared" si="59"/>
        <v>1</v>
      </c>
      <c r="AR58" s="1">
        <f t="shared" si="6"/>
        <v>0</v>
      </c>
      <c r="AS58" s="1">
        <f t="shared" si="60"/>
        <v>0</v>
      </c>
      <c r="AT58" s="1" t="b">
        <f t="shared" si="61"/>
        <v>0</v>
      </c>
      <c r="AU58" s="1">
        <f t="shared" si="62"/>
        <v>0</v>
      </c>
      <c r="AV58" s="1">
        <f t="shared" si="63"/>
        <v>0</v>
      </c>
      <c r="AW58" s="1">
        <f t="shared" si="11"/>
        <v>0</v>
      </c>
      <c r="BA58" s="54">
        <f t="shared" si="64"/>
        <v>0</v>
      </c>
      <c r="BB58" s="1">
        <f t="shared" si="65"/>
        <v>0</v>
      </c>
      <c r="BC58" s="1">
        <f t="shared" si="66"/>
        <v>0</v>
      </c>
    </row>
    <row r="59" spans="1:55" ht="15">
      <c r="A59" s="61"/>
      <c r="B59" s="62"/>
      <c r="C59" s="63"/>
      <c r="D59" s="71" t="s">
        <v>177</v>
      </c>
      <c r="E59" s="72">
        <v>0</v>
      </c>
      <c r="F59" s="62"/>
      <c r="G59" s="71" t="s">
        <v>177</v>
      </c>
      <c r="H59" s="72">
        <v>0</v>
      </c>
      <c r="I59" s="32" t="s">
        <v>74</v>
      </c>
      <c r="J59" s="62"/>
      <c r="K59" s="95"/>
      <c r="L59" s="66"/>
      <c r="M59" s="56">
        <f t="shared" si="12"/>
        <v>0</v>
      </c>
      <c r="N59" s="57">
        <f t="shared" si="13"/>
        <v>0</v>
      </c>
      <c r="O59" s="79">
        <f t="shared" si="48"/>
      </c>
      <c r="P59" s="79">
        <f t="shared" si="49"/>
      </c>
      <c r="T59" s="1">
        <v>0</v>
      </c>
      <c r="X59" s="1">
        <v>0</v>
      </c>
      <c r="Y59" s="1">
        <f t="shared" si="14"/>
        <v>0</v>
      </c>
      <c r="Z59" s="1">
        <f t="shared" si="50"/>
        <v>0</v>
      </c>
      <c r="AA59" s="1">
        <f t="shared" si="51"/>
        <v>0</v>
      </c>
      <c r="AB59" s="1">
        <f t="shared" si="52"/>
        <v>1</v>
      </c>
      <c r="AC59" s="1">
        <f t="shared" si="18"/>
        <v>0</v>
      </c>
      <c r="AD59" s="1">
        <f t="shared" si="19"/>
        <v>0</v>
      </c>
      <c r="AE59" s="1" t="b">
        <f t="shared" si="53"/>
        <v>0</v>
      </c>
      <c r="AF59" s="1">
        <f t="shared" si="54"/>
        <v>0</v>
      </c>
      <c r="AG59" s="1">
        <f t="shared" si="55"/>
        <v>0</v>
      </c>
      <c r="AH59" s="1">
        <f t="shared" si="22"/>
        <v>0</v>
      </c>
      <c r="AJ59" s="1">
        <f t="shared" si="56"/>
        <v>0</v>
      </c>
      <c r="AK59" s="1">
        <f t="shared" si="1"/>
        <v>5</v>
      </c>
      <c r="AN59" s="1">
        <f t="shared" si="57"/>
        <v>0</v>
      </c>
      <c r="AO59" s="1">
        <f t="shared" si="3"/>
        <v>0</v>
      </c>
      <c r="AP59" s="1">
        <f t="shared" si="58"/>
        <v>0</v>
      </c>
      <c r="AQ59" s="1">
        <f t="shared" si="59"/>
        <v>1</v>
      </c>
      <c r="AR59" s="1">
        <f t="shared" si="6"/>
        <v>0</v>
      </c>
      <c r="AS59" s="1">
        <f t="shared" si="60"/>
        <v>0</v>
      </c>
      <c r="AT59" s="1" t="b">
        <f t="shared" si="61"/>
        <v>0</v>
      </c>
      <c r="AU59" s="1">
        <f t="shared" si="62"/>
        <v>0</v>
      </c>
      <c r="AV59" s="1">
        <f t="shared" si="63"/>
        <v>0</v>
      </c>
      <c r="AW59" s="1">
        <f t="shared" si="11"/>
        <v>0</v>
      </c>
      <c r="BA59" s="54">
        <f t="shared" si="64"/>
        <v>0</v>
      </c>
      <c r="BB59" s="1">
        <f t="shared" si="65"/>
        <v>0</v>
      </c>
      <c r="BC59" s="1">
        <f t="shared" si="66"/>
        <v>0</v>
      </c>
    </row>
    <row r="60" spans="1:55" ht="15">
      <c r="A60" s="61"/>
      <c r="B60" s="62"/>
      <c r="C60" s="63"/>
      <c r="D60" s="71" t="s">
        <v>177</v>
      </c>
      <c r="E60" s="72">
        <v>0</v>
      </c>
      <c r="F60" s="62"/>
      <c r="G60" s="71" t="s">
        <v>177</v>
      </c>
      <c r="H60" s="72">
        <v>0</v>
      </c>
      <c r="I60" s="32" t="s">
        <v>75</v>
      </c>
      <c r="J60" s="62"/>
      <c r="K60" s="95"/>
      <c r="L60" s="66"/>
      <c r="M60" s="56">
        <f t="shared" si="12"/>
        <v>0</v>
      </c>
      <c r="N60" s="57">
        <f t="shared" si="13"/>
        <v>0</v>
      </c>
      <c r="O60" s="79">
        <f t="shared" si="48"/>
      </c>
      <c r="P60" s="79">
        <f t="shared" si="49"/>
      </c>
      <c r="T60" s="1">
        <v>0</v>
      </c>
      <c r="X60" s="1">
        <v>0</v>
      </c>
      <c r="Y60" s="1">
        <f t="shared" si="14"/>
        <v>0</v>
      </c>
      <c r="Z60" s="1">
        <f t="shared" si="50"/>
        <v>0</v>
      </c>
      <c r="AA60" s="1">
        <f t="shared" si="51"/>
        <v>0</v>
      </c>
      <c r="AB60" s="1">
        <f t="shared" si="52"/>
        <v>1</v>
      </c>
      <c r="AC60" s="1">
        <f t="shared" si="18"/>
        <v>0</v>
      </c>
      <c r="AD60" s="1">
        <f t="shared" si="19"/>
        <v>0</v>
      </c>
      <c r="AE60" s="1" t="b">
        <f t="shared" si="53"/>
        <v>0</v>
      </c>
      <c r="AF60" s="1">
        <f t="shared" si="54"/>
        <v>0</v>
      </c>
      <c r="AG60" s="1">
        <f t="shared" si="55"/>
        <v>0</v>
      </c>
      <c r="AH60" s="1">
        <f t="shared" si="22"/>
        <v>0</v>
      </c>
      <c r="AJ60" s="1">
        <f t="shared" si="56"/>
        <v>0</v>
      </c>
      <c r="AK60" s="1">
        <f t="shared" si="1"/>
        <v>5</v>
      </c>
      <c r="AN60" s="1">
        <f t="shared" si="57"/>
        <v>0</v>
      </c>
      <c r="AO60" s="1">
        <f t="shared" si="3"/>
        <v>0</v>
      </c>
      <c r="AP60" s="1">
        <f t="shared" si="58"/>
        <v>0</v>
      </c>
      <c r="AQ60" s="1">
        <f t="shared" si="59"/>
        <v>1</v>
      </c>
      <c r="AR60" s="1">
        <f t="shared" si="6"/>
        <v>0</v>
      </c>
      <c r="AS60" s="1">
        <f t="shared" si="60"/>
        <v>0</v>
      </c>
      <c r="AT60" s="1" t="b">
        <f t="shared" si="61"/>
        <v>0</v>
      </c>
      <c r="AU60" s="1">
        <f t="shared" si="62"/>
        <v>0</v>
      </c>
      <c r="AV60" s="1">
        <f t="shared" si="63"/>
        <v>0</v>
      </c>
      <c r="AW60" s="1">
        <f t="shared" si="11"/>
        <v>0</v>
      </c>
      <c r="BA60" s="54">
        <f t="shared" si="64"/>
        <v>0</v>
      </c>
      <c r="BB60" s="1">
        <f t="shared" si="65"/>
        <v>0</v>
      </c>
      <c r="BC60" s="1">
        <f t="shared" si="66"/>
        <v>0</v>
      </c>
    </row>
    <row r="61" spans="1:55" ht="15">
      <c r="A61" s="61"/>
      <c r="B61" s="62"/>
      <c r="C61" s="63"/>
      <c r="D61" s="71" t="s">
        <v>177</v>
      </c>
      <c r="E61" s="72">
        <v>0</v>
      </c>
      <c r="F61" s="62"/>
      <c r="G61" s="71" t="s">
        <v>177</v>
      </c>
      <c r="H61" s="72">
        <v>0</v>
      </c>
      <c r="I61" s="32" t="s">
        <v>76</v>
      </c>
      <c r="J61" s="62"/>
      <c r="K61" s="95"/>
      <c r="L61" s="66"/>
      <c r="M61" s="56">
        <f t="shared" si="12"/>
        <v>0</v>
      </c>
      <c r="N61" s="57">
        <f t="shared" si="13"/>
        <v>0</v>
      </c>
      <c r="O61" s="79">
        <f t="shared" si="48"/>
      </c>
      <c r="P61" s="79">
        <f t="shared" si="49"/>
      </c>
      <c r="T61" s="1">
        <v>0</v>
      </c>
      <c r="X61" s="1">
        <v>0</v>
      </c>
      <c r="Y61" s="1">
        <f t="shared" si="14"/>
        <v>0</v>
      </c>
      <c r="Z61" s="1">
        <f t="shared" si="50"/>
        <v>0</v>
      </c>
      <c r="AA61" s="1">
        <f t="shared" si="51"/>
        <v>0</v>
      </c>
      <c r="AB61" s="1">
        <f t="shared" si="52"/>
        <v>1</v>
      </c>
      <c r="AC61" s="1">
        <f t="shared" si="18"/>
        <v>0</v>
      </c>
      <c r="AD61" s="1">
        <f t="shared" si="19"/>
        <v>0</v>
      </c>
      <c r="AE61" s="1" t="b">
        <f t="shared" si="53"/>
        <v>0</v>
      </c>
      <c r="AF61" s="1">
        <f t="shared" si="54"/>
        <v>0</v>
      </c>
      <c r="AG61" s="1">
        <f t="shared" si="55"/>
        <v>0</v>
      </c>
      <c r="AH61" s="1">
        <f t="shared" si="22"/>
        <v>0</v>
      </c>
      <c r="AJ61" s="1">
        <f t="shared" si="56"/>
        <v>0</v>
      </c>
      <c r="AK61" s="1">
        <f t="shared" si="1"/>
        <v>5</v>
      </c>
      <c r="AN61" s="1">
        <f t="shared" si="57"/>
        <v>0</v>
      </c>
      <c r="AO61" s="1">
        <f t="shared" si="3"/>
        <v>0</v>
      </c>
      <c r="AP61" s="1">
        <f t="shared" si="58"/>
        <v>0</v>
      </c>
      <c r="AQ61" s="1">
        <f t="shared" si="59"/>
        <v>1</v>
      </c>
      <c r="AR61" s="1">
        <f t="shared" si="6"/>
        <v>0</v>
      </c>
      <c r="AS61" s="1">
        <f t="shared" si="60"/>
        <v>0</v>
      </c>
      <c r="AT61" s="1" t="b">
        <f t="shared" si="61"/>
        <v>0</v>
      </c>
      <c r="AU61" s="1">
        <f t="shared" si="62"/>
        <v>0</v>
      </c>
      <c r="AV61" s="1">
        <f t="shared" si="63"/>
        <v>0</v>
      </c>
      <c r="AW61" s="1">
        <f t="shared" si="11"/>
        <v>0</v>
      </c>
      <c r="BA61" s="54">
        <f t="shared" si="64"/>
        <v>0</v>
      </c>
      <c r="BB61" s="1">
        <f t="shared" si="65"/>
        <v>0</v>
      </c>
      <c r="BC61" s="1">
        <f t="shared" si="66"/>
        <v>0</v>
      </c>
    </row>
    <row r="62" ht="12.75">
      <c r="BD62" s="1">
        <v>0</v>
      </c>
    </row>
  </sheetData>
  <sheetProtection sheet="1" objects="1" scenarios="1" selectLockedCells="1"/>
  <mergeCells count="7">
    <mergeCell ref="A1:P1"/>
    <mergeCell ref="G4:I4"/>
    <mergeCell ref="C6:H6"/>
    <mergeCell ref="C8:D8"/>
    <mergeCell ref="J8:K8"/>
    <mergeCell ref="D11:F11"/>
    <mergeCell ref="G11:I11"/>
  </mergeCells>
  <conditionalFormatting sqref="M12:M61">
    <cfRule type="cellIs" priority="1" dxfId="0" operator="greaterThan" stopIfTrue="1">
      <formula>300</formula>
    </cfRule>
  </conditionalFormatting>
  <dataValidations count="2">
    <dataValidation type="whole" allowBlank="1" showInputMessage="1" showErrorMessage="1" error="Please note: picture report between P0 and P5&#10;" sqref="E12:E61">
      <formula1>0</formula1>
      <formula2>5</formula2>
    </dataValidation>
    <dataValidation type="whole" allowBlank="1" showInputMessage="1" showErrorMessage="1" error="Please note: picture report between P0 and P5" sqref="H12:H61">
      <formula1>0</formula1>
      <formula2>5</formula2>
    </dataValidation>
  </dataValidations>
  <printOptions/>
  <pageMargins left="0.5511811023622047" right="0.5511811023622047" top="0.54" bottom="0.1968503937007874" header="0.24" footer="0.5118110236220472"/>
  <pageSetup fitToHeight="1" fitToWidth="1" horizontalDpi="360" verticalDpi="360" orientation="landscape" paperSize="9" scale="80" r:id="rId1"/>
</worksheet>
</file>

<file path=xl/worksheets/sheet2.xml><?xml version="1.0" encoding="utf-8"?>
<worksheet xmlns="http://schemas.openxmlformats.org/spreadsheetml/2006/main" xmlns:r="http://schemas.openxmlformats.org/officeDocument/2006/relationships">
  <sheetPr codeName="Blad1">
    <pageSetUpPr fitToPage="1"/>
  </sheetPr>
  <dimension ref="A1:K63"/>
  <sheetViews>
    <sheetView tabSelected="1" zoomScale="70" zoomScaleNormal="70" zoomScalePageLayoutView="0" workbookViewId="0" topLeftCell="A1">
      <pane ySplit="1" topLeftCell="A2" activePane="bottomLeft" state="frozen"/>
      <selection pane="topLeft" activeCell="A1" sqref="A1"/>
      <selection pane="bottomLeft" activeCell="B3" sqref="B3:D3"/>
    </sheetView>
  </sheetViews>
  <sheetFormatPr defaultColWidth="9.140625" defaultRowHeight="12.75"/>
  <cols>
    <col min="1" max="1" width="29.421875" style="34" customWidth="1"/>
    <col min="2" max="2" width="22.00390625" style="44" customWidth="1"/>
    <col min="3" max="3" width="7.140625" style="2" customWidth="1"/>
    <col min="4" max="4" width="21.140625" style="2" customWidth="1"/>
    <col min="5" max="5" width="10.57421875" style="2" customWidth="1"/>
    <col min="6" max="6" width="20.00390625" style="2" customWidth="1"/>
    <col min="7" max="7" width="3.57421875" style="2" customWidth="1"/>
    <col min="8" max="8" width="2.8515625" style="2" bestFit="1" customWidth="1"/>
    <col min="9" max="9" width="11.140625" style="2" customWidth="1"/>
    <col min="10" max="10" width="14.28125" style="2" customWidth="1"/>
    <col min="11" max="11" width="13.8515625" style="2" customWidth="1"/>
    <col min="12" max="16384" width="9.140625" style="2" customWidth="1"/>
  </cols>
  <sheetData>
    <row r="1" spans="1:11" ht="37.5" customHeight="1">
      <c r="A1" s="117" t="s">
        <v>93</v>
      </c>
      <c r="B1" s="117"/>
      <c r="C1" s="117"/>
      <c r="D1" s="117"/>
      <c r="E1" s="117"/>
      <c r="F1" s="117"/>
      <c r="G1" s="117"/>
      <c r="H1" s="117"/>
      <c r="I1" s="117"/>
      <c r="J1" s="117"/>
      <c r="K1" s="117"/>
    </row>
    <row r="2" spans="1:2" ht="22.5" customHeight="1">
      <c r="A2" s="33"/>
      <c r="B2" s="34"/>
    </row>
    <row r="3" spans="1:10" ht="22.5" customHeight="1">
      <c r="A3" s="34" t="s">
        <v>150</v>
      </c>
      <c r="B3" s="123" t="s">
        <v>191</v>
      </c>
      <c r="C3" s="119"/>
      <c r="D3" s="120"/>
      <c r="E3" s="34"/>
      <c r="F3" s="34"/>
      <c r="G3" s="35"/>
      <c r="H3" s="35"/>
      <c r="I3" s="35"/>
      <c r="J3" s="35"/>
    </row>
    <row r="4" spans="1:10" ht="7.5" customHeight="1">
      <c r="A4" s="36"/>
      <c r="B4" s="37"/>
      <c r="D4" s="34"/>
      <c r="E4" s="34"/>
      <c r="F4" s="34"/>
      <c r="G4" s="35"/>
      <c r="H4" s="35"/>
      <c r="I4" s="35"/>
      <c r="J4" s="35"/>
    </row>
    <row r="5" spans="1:10" ht="22.5" customHeight="1">
      <c r="A5" s="34" t="s">
        <v>103</v>
      </c>
      <c r="B5" s="118"/>
      <c r="C5" s="119"/>
      <c r="D5" s="120"/>
      <c r="E5" s="34"/>
      <c r="F5" s="34"/>
      <c r="G5" s="35"/>
      <c r="H5" s="35"/>
      <c r="I5" s="35"/>
      <c r="J5" s="35"/>
    </row>
    <row r="6" spans="1:10" ht="7.5" customHeight="1">
      <c r="A6" s="36"/>
      <c r="B6" s="38"/>
      <c r="D6" s="34"/>
      <c r="E6" s="34"/>
      <c r="F6" s="34"/>
      <c r="G6" s="35"/>
      <c r="H6" s="35"/>
      <c r="I6" s="35"/>
      <c r="J6" s="35"/>
    </row>
    <row r="7" spans="1:10" ht="22.5" customHeight="1">
      <c r="A7" s="39" t="s">
        <v>151</v>
      </c>
      <c r="B7" s="124"/>
      <c r="C7" s="119"/>
      <c r="D7" s="120"/>
      <c r="E7" s="34"/>
      <c r="F7" s="34"/>
      <c r="G7" s="35"/>
      <c r="H7" s="35"/>
      <c r="I7" s="35"/>
      <c r="J7" s="35"/>
    </row>
    <row r="8" spans="1:10" ht="7.5" customHeight="1">
      <c r="A8" s="36"/>
      <c r="B8" s="38"/>
      <c r="D8" s="34"/>
      <c r="E8" s="34"/>
      <c r="F8" s="34"/>
      <c r="G8" s="35"/>
      <c r="H8" s="35"/>
      <c r="I8" s="35"/>
      <c r="J8" s="35"/>
    </row>
    <row r="9" spans="1:10" ht="22.5" customHeight="1">
      <c r="A9" s="40" t="s">
        <v>152</v>
      </c>
      <c r="B9" s="118"/>
      <c r="C9" s="119"/>
      <c r="D9" s="120"/>
      <c r="E9" s="34"/>
      <c r="F9" s="34"/>
      <c r="G9" s="35"/>
      <c r="H9" s="35"/>
      <c r="I9" s="35"/>
      <c r="J9" s="35"/>
    </row>
    <row r="10" spans="2:6" ht="7.5" customHeight="1">
      <c r="B10" s="38"/>
      <c r="D10" s="34"/>
      <c r="E10" s="34"/>
      <c r="F10" s="34"/>
    </row>
    <row r="11" spans="1:6" ht="53.25" customHeight="1">
      <c r="A11" s="87" t="s">
        <v>153</v>
      </c>
      <c r="B11" s="122"/>
      <c r="C11" s="119"/>
      <c r="D11" s="120"/>
      <c r="E11" s="34"/>
      <c r="F11" s="34"/>
    </row>
    <row r="12" spans="1:6" ht="7.5" customHeight="1">
      <c r="A12" s="36"/>
      <c r="B12" s="38"/>
      <c r="D12" s="34"/>
      <c r="E12" s="34"/>
      <c r="F12" s="34"/>
    </row>
    <row r="13" spans="1:4" ht="22.5" customHeight="1">
      <c r="A13" s="40" t="s">
        <v>154</v>
      </c>
      <c r="B13" s="121"/>
      <c r="C13" s="119"/>
      <c r="D13" s="120"/>
    </row>
    <row r="14" spans="1:2" ht="7.5" customHeight="1">
      <c r="A14" s="36"/>
      <c r="B14" s="34"/>
    </row>
    <row r="15" spans="1:4" ht="22.5" customHeight="1">
      <c r="A15" s="34" t="s">
        <v>48</v>
      </c>
      <c r="B15" s="125"/>
      <c r="C15" s="119"/>
      <c r="D15" s="120"/>
    </row>
    <row r="16" spans="1:3" ht="7.5" customHeight="1">
      <c r="A16" s="36"/>
      <c r="B16" s="113"/>
      <c r="C16" s="3"/>
    </row>
    <row r="17" spans="1:3" ht="21.75" customHeight="1" thickBot="1">
      <c r="A17" s="36"/>
      <c r="B17" s="112" t="s">
        <v>155</v>
      </c>
      <c r="C17" s="3"/>
    </row>
    <row r="18" spans="1:10" ht="22.5" customHeight="1" thickBot="1">
      <c r="A18" s="41" t="s">
        <v>89</v>
      </c>
      <c r="B18" s="49"/>
      <c r="C18" s="34"/>
      <c r="D18" s="140" t="s">
        <v>190</v>
      </c>
      <c r="E18" s="141"/>
      <c r="F18" s="142" t="s">
        <v>188</v>
      </c>
      <c r="G18" s="143"/>
      <c r="H18" s="143"/>
      <c r="I18" s="143"/>
      <c r="J18" s="144"/>
    </row>
    <row r="19" spans="1:4" ht="22.5" customHeight="1">
      <c r="A19" s="4" t="s">
        <v>90</v>
      </c>
      <c r="B19" s="49"/>
      <c r="C19" s="34"/>
      <c r="D19" s="42"/>
    </row>
    <row r="20" spans="1:4" ht="22.5" customHeight="1">
      <c r="A20" s="4" t="s">
        <v>91</v>
      </c>
      <c r="B20" s="49"/>
      <c r="C20" s="34"/>
      <c r="D20" s="42"/>
    </row>
    <row r="21" spans="1:4" ht="22.5" customHeight="1">
      <c r="A21" s="4" t="s">
        <v>87</v>
      </c>
      <c r="B21" s="49"/>
      <c r="C21" s="34"/>
      <c r="D21" s="42"/>
    </row>
    <row r="22" spans="1:4" ht="22.5" customHeight="1">
      <c r="A22" s="4" t="s">
        <v>88</v>
      </c>
      <c r="B22" s="49"/>
      <c r="C22" s="34"/>
      <c r="D22" s="42"/>
    </row>
    <row r="23" spans="1:2" ht="22.5" customHeight="1">
      <c r="A23" s="41" t="s">
        <v>92</v>
      </c>
      <c r="B23" s="49"/>
    </row>
    <row r="24" spans="1:3" ht="22.5" customHeight="1">
      <c r="A24" s="41" t="s">
        <v>110</v>
      </c>
      <c r="B24" s="49"/>
      <c r="C24" s="3"/>
    </row>
    <row r="25" spans="1:3" ht="22.5" customHeight="1">
      <c r="A25" s="41" t="s">
        <v>111</v>
      </c>
      <c r="B25" s="49"/>
      <c r="C25" s="3"/>
    </row>
    <row r="26" spans="1:3" ht="22.5" customHeight="1">
      <c r="A26" s="4" t="s">
        <v>114</v>
      </c>
      <c r="B26" s="49"/>
      <c r="C26" s="3"/>
    </row>
    <row r="27" spans="1:3" ht="22.5" customHeight="1">
      <c r="A27" s="4" t="s">
        <v>156</v>
      </c>
      <c r="B27" s="49"/>
      <c r="C27" s="3"/>
    </row>
    <row r="28" spans="1:3" ht="22.5" customHeight="1">
      <c r="A28" s="4" t="s">
        <v>157</v>
      </c>
      <c r="B28" s="49"/>
      <c r="C28" s="3"/>
    </row>
    <row r="29" spans="1:11" ht="21.75" customHeight="1">
      <c r="A29" s="33"/>
      <c r="B29" s="43" t="s">
        <v>96</v>
      </c>
      <c r="C29" s="3"/>
      <c r="D29" s="44" t="s">
        <v>94</v>
      </c>
      <c r="E29" s="36" t="s">
        <v>95</v>
      </c>
      <c r="F29" s="34" t="s">
        <v>48</v>
      </c>
      <c r="I29" s="96" t="s">
        <v>183</v>
      </c>
      <c r="J29" s="36" t="s">
        <v>184</v>
      </c>
      <c r="K29" s="96" t="s">
        <v>158</v>
      </c>
    </row>
    <row r="30" spans="1:11" ht="22.5" customHeight="1">
      <c r="A30" s="4" t="s">
        <v>89</v>
      </c>
      <c r="B30" s="68">
        <f>'70cm'!P6</f>
        <v>0</v>
      </c>
      <c r="D30" s="91">
        <f>VLOOKUP(MAX('70cm'!BA12:BA61),'70cm'!BA12:BC61,2,FALSE)</f>
        <v>0</v>
      </c>
      <c r="E30" s="68">
        <f>MAX('70cm'!BA12:BA61)</f>
        <v>0</v>
      </c>
      <c r="F30" s="93">
        <f>VLOOKUP(MAX('70cm'!BA12:BA61),'70cm'!BA12:BC61,3,FALSE)</f>
        <v>0</v>
      </c>
      <c r="I30" s="97">
        <f>'70cm'!BD12</f>
        <v>0</v>
      </c>
      <c r="J30" s="100">
        <f>'70cm'!BE12</f>
        <v>0</v>
      </c>
      <c r="K30" s="99">
        <f>IF(J30&gt;0,J30/I30,0)</f>
        <v>0</v>
      </c>
    </row>
    <row r="31" spans="1:11" ht="22.5" customHeight="1">
      <c r="A31" s="41" t="s">
        <v>90</v>
      </c>
      <c r="B31" s="68">
        <f>'23cm'!P6</f>
        <v>0</v>
      </c>
      <c r="D31" s="92">
        <f>VLOOKUP(MAX('23cm'!BA12:BA61),'23cm'!BA12:BC61,2,FALSE)</f>
        <v>0</v>
      </c>
      <c r="E31" s="69">
        <f>MAX('23cm'!BA12:BA61)</f>
        <v>0</v>
      </c>
      <c r="F31" s="94">
        <f>VLOOKUP(MAX('23cm'!BA12:BA61),'23cm'!BA12:BC61,3,FALSE)</f>
        <v>0</v>
      </c>
      <c r="I31" s="97">
        <f>'23cm'!BD12</f>
        <v>0</v>
      </c>
      <c r="J31" s="100">
        <f>'23cm'!BE12</f>
        <v>0</v>
      </c>
      <c r="K31" s="99">
        <f>IF(J31&gt;0,J31/I31,0)</f>
        <v>0</v>
      </c>
    </row>
    <row r="32" spans="1:11" ht="22.5" customHeight="1">
      <c r="A32" s="41" t="s">
        <v>91</v>
      </c>
      <c r="B32" s="68">
        <f>'13cm'!P6</f>
        <v>0</v>
      </c>
      <c r="D32" s="92">
        <f>VLOOKUP(MAX('13cm'!BA12:BA61),'13cm'!BA12:BC61,2,FALSE)</f>
        <v>0</v>
      </c>
      <c r="E32" s="69">
        <f>MAX('13cm'!BA12:BA61)</f>
        <v>0</v>
      </c>
      <c r="F32" s="94">
        <f>VLOOKUP(MAX('13cm'!BA12:BA61),'13cm'!BA12:BC61,3,FALSE)</f>
        <v>0</v>
      </c>
      <c r="I32" s="97">
        <f>'13cm'!BD12</f>
        <v>0</v>
      </c>
      <c r="J32" s="100">
        <f>'13cm'!BE12</f>
        <v>0</v>
      </c>
      <c r="K32" s="99">
        <f aca="true" t="shared" si="0" ref="K32:K40">IF(J32&gt;0,J32/I32,0)</f>
        <v>0</v>
      </c>
    </row>
    <row r="33" spans="1:11" ht="22.5" customHeight="1">
      <c r="A33" s="41" t="s">
        <v>87</v>
      </c>
      <c r="B33" s="68">
        <f>9cm!P6</f>
        <v>0</v>
      </c>
      <c r="C33" s="45"/>
      <c r="D33" s="92">
        <f>VLOOKUP(MAX(9cm!BA12:BA61),9cm!BA12:BC61,2,FALSE)</f>
        <v>0</v>
      </c>
      <c r="E33" s="69">
        <f>MAX(9cm!BA12:BA61)</f>
        <v>0</v>
      </c>
      <c r="F33" s="94">
        <f>VLOOKUP(MAX(9cm!BA12:BA61),9cm!BA12:BC61,3,FALSE)</f>
        <v>0</v>
      </c>
      <c r="I33" s="98">
        <f>9cm!BD12</f>
        <v>0</v>
      </c>
      <c r="J33" s="101">
        <f>9cm!BE12</f>
        <v>0</v>
      </c>
      <c r="K33" s="99">
        <f t="shared" si="0"/>
        <v>0</v>
      </c>
    </row>
    <row r="34" spans="1:11" ht="22.5" customHeight="1">
      <c r="A34" s="41" t="s">
        <v>88</v>
      </c>
      <c r="B34" s="68">
        <f>6cm!P6</f>
        <v>0</v>
      </c>
      <c r="D34" s="92">
        <f>VLOOKUP(MAX(6cm!BA12:BA61),6cm!BA12:BC61,2,FALSE)</f>
        <v>0</v>
      </c>
      <c r="E34" s="69">
        <f>MAX(6cm!BA12:BA61)</f>
        <v>0</v>
      </c>
      <c r="F34" s="94">
        <f>VLOOKUP(MAX(6cm!BA12:BA61),6cm!BA12:BC61,3,FALSE)</f>
        <v>0</v>
      </c>
      <c r="I34" s="98">
        <f>6cm!BD12</f>
        <v>0</v>
      </c>
      <c r="J34" s="101">
        <f>6cm!BE12</f>
        <v>0</v>
      </c>
      <c r="K34" s="99">
        <f t="shared" si="0"/>
        <v>0</v>
      </c>
    </row>
    <row r="35" spans="1:11" ht="22.5" customHeight="1">
      <c r="A35" s="41" t="s">
        <v>92</v>
      </c>
      <c r="B35" s="68">
        <f>3cm!P6</f>
        <v>0</v>
      </c>
      <c r="C35" s="34" t="s">
        <v>86</v>
      </c>
      <c r="D35" s="92">
        <f>VLOOKUP(MAX(3cm!BA12:BA61),3cm!BA12:BC61,2,FALSE)</f>
        <v>0</v>
      </c>
      <c r="E35" s="69">
        <f>MAX(3cm!BA12:BA61)</f>
        <v>0</v>
      </c>
      <c r="F35" s="94">
        <f>VLOOKUP(MAX(3cm!BA12:BA61),3cm!BA12:BC61,3,FALSE)</f>
        <v>0</v>
      </c>
      <c r="I35" s="98">
        <f>3cm!BD12</f>
        <v>0</v>
      </c>
      <c r="J35" s="101">
        <f>3cm!BE12</f>
        <v>0</v>
      </c>
      <c r="K35" s="99">
        <f t="shared" si="0"/>
        <v>0</v>
      </c>
    </row>
    <row r="36" spans="1:11" ht="22.5" customHeight="1">
      <c r="A36" s="46" t="s">
        <v>110</v>
      </c>
      <c r="B36" s="68">
        <f>'1.2cm'!P6</f>
        <v>0</v>
      </c>
      <c r="C36" s="3"/>
      <c r="D36" s="92">
        <f>VLOOKUP(MAX('1.2cm'!BA12:BA61),'1.2cm'!BA12:BC61,2,FALSE)</f>
        <v>0</v>
      </c>
      <c r="E36" s="69">
        <f>MAX('1.2cm'!BA12:BA61)</f>
        <v>0</v>
      </c>
      <c r="F36" s="94">
        <f>VLOOKUP(MAX('1.2cm'!BA12:BA61),'1.2cm'!BA12:BC61,3,FALSE)</f>
        <v>0</v>
      </c>
      <c r="I36" s="98">
        <f>'1.2cm'!BD12</f>
        <v>0</v>
      </c>
      <c r="J36" s="101">
        <f>'1.2cm'!BE12</f>
        <v>0</v>
      </c>
      <c r="K36" s="99">
        <f t="shared" si="0"/>
        <v>0</v>
      </c>
    </row>
    <row r="37" spans="1:11" ht="22.5" customHeight="1">
      <c r="A37" s="46" t="s">
        <v>111</v>
      </c>
      <c r="B37" s="68">
        <f>'0.6cm'!P6</f>
        <v>0</v>
      </c>
      <c r="C37" s="3"/>
      <c r="D37" s="92">
        <f>VLOOKUP(MAX('0.6cm'!BA12:BA61),'0.6cm'!BA12:BC61,2,FALSE)</f>
        <v>0</v>
      </c>
      <c r="E37" s="69">
        <f>MAX('0.6cm'!BA12:BA61)</f>
        <v>0</v>
      </c>
      <c r="F37" s="94">
        <f>VLOOKUP(MAX('0.6cm'!BA12:BA61),'0.6cm'!BA12:BC61,3,FALSE)</f>
        <v>0</v>
      </c>
      <c r="I37" s="98">
        <f>'0.6cm'!BD12</f>
        <v>0</v>
      </c>
      <c r="J37" s="101">
        <f>'0.6cm'!BE12</f>
        <v>0</v>
      </c>
      <c r="K37" s="99">
        <f t="shared" si="0"/>
        <v>0</v>
      </c>
    </row>
    <row r="38" spans="1:11" ht="22.5" customHeight="1">
      <c r="A38" s="4" t="s">
        <v>114</v>
      </c>
      <c r="B38" s="68">
        <f>'0.4cm'!P6</f>
        <v>0</v>
      </c>
      <c r="C38" s="3"/>
      <c r="D38" s="92">
        <f>VLOOKUP(MAX('0.4cm'!BA12:BA61),'0.4cm'!BA12:BC61,2,FALSE)</f>
        <v>0</v>
      </c>
      <c r="E38" s="69">
        <f>MAX('0.4cm'!BA12:BA61)</f>
        <v>0</v>
      </c>
      <c r="F38" s="94">
        <f>VLOOKUP(MAX('0.4cm'!BA12:BA61),'0.4cm'!BA12:BC61,3,FALSE)</f>
        <v>0</v>
      </c>
      <c r="I38" s="98">
        <f>'0.4cm'!BD12</f>
        <v>0</v>
      </c>
      <c r="J38" s="101">
        <f>'0.4cm'!BE12</f>
        <v>0</v>
      </c>
      <c r="K38" s="99">
        <f t="shared" si="0"/>
        <v>0</v>
      </c>
    </row>
    <row r="39" spans="1:11" ht="22.5" customHeight="1">
      <c r="A39" s="4" t="s">
        <v>156</v>
      </c>
      <c r="B39" s="68">
        <f>4m!P6</f>
        <v>0</v>
      </c>
      <c r="C39" s="3"/>
      <c r="D39" s="92">
        <f>VLOOKUP(MAX(4m!BA12:BA61),4m!BA12:BC61,2,FALSE)</f>
        <v>0</v>
      </c>
      <c r="E39" s="69">
        <f>MAX(4m!BA12:BA61)</f>
        <v>0</v>
      </c>
      <c r="F39" s="94">
        <f>VLOOKUP(MAX(4m!BA12:BA61),4m!BA12:BC61,3,FALSE)</f>
        <v>0</v>
      </c>
      <c r="I39" s="98">
        <f>4m!BD12</f>
        <v>0</v>
      </c>
      <c r="J39" s="101">
        <f>4m!BE12</f>
        <v>0</v>
      </c>
      <c r="K39" s="99">
        <f t="shared" si="0"/>
        <v>0</v>
      </c>
    </row>
    <row r="40" spans="1:11" ht="22.5" customHeight="1">
      <c r="A40" s="4" t="s">
        <v>159</v>
      </c>
      <c r="B40" s="68">
        <f>2m!P6</f>
        <v>0</v>
      </c>
      <c r="C40" s="3"/>
      <c r="D40" s="92">
        <f>VLOOKUP(MAX(2m!BA12:BA61),2m!BA12:BC61,2,FALSE)</f>
        <v>0</v>
      </c>
      <c r="E40" s="69">
        <f>MAX(2m!BA12:BA61)</f>
        <v>0</v>
      </c>
      <c r="F40" s="94">
        <f>VLOOKUP(MAX(2m!BA12:BA61),2m!BA12:BC61,3,FALSE)</f>
        <v>0</v>
      </c>
      <c r="I40" s="98">
        <f>2m!BD12</f>
        <v>0</v>
      </c>
      <c r="J40" s="101">
        <f>2m!BE12</f>
        <v>0</v>
      </c>
      <c r="K40" s="99">
        <f t="shared" si="0"/>
        <v>0</v>
      </c>
    </row>
    <row r="41" spans="1:2" ht="22.5" customHeight="1">
      <c r="A41" s="34" t="s">
        <v>182</v>
      </c>
      <c r="B41" s="68">
        <f>SUM(B30:B38)</f>
        <v>0</v>
      </c>
    </row>
    <row r="42" ht="18" customHeight="1"/>
    <row r="43" ht="18" customHeight="1"/>
    <row r="44" spans="1:4" ht="18" customHeight="1">
      <c r="A44" s="42" t="s">
        <v>162</v>
      </c>
      <c r="B44" s="42"/>
      <c r="C44" s="47"/>
      <c r="D44" s="47"/>
    </row>
    <row r="45" spans="1:4" ht="18" customHeight="1">
      <c r="A45" s="42" t="s">
        <v>163</v>
      </c>
      <c r="B45" s="42"/>
      <c r="C45" s="47"/>
      <c r="D45" s="47"/>
    </row>
    <row r="46" ht="18" customHeight="1">
      <c r="A46" s="2"/>
    </row>
    <row r="47" spans="1:3" ht="18" customHeight="1">
      <c r="A47" s="2"/>
      <c r="C47" s="48"/>
    </row>
    <row r="48" spans="1:4" ht="22.5" customHeight="1">
      <c r="A48" s="34" t="s">
        <v>160</v>
      </c>
      <c r="B48" s="123"/>
      <c r="C48" s="119"/>
      <c r="D48" s="120"/>
    </row>
    <row r="49" ht="18" customHeight="1">
      <c r="B49" s="2"/>
    </row>
    <row r="50" spans="1:4" ht="18" customHeight="1">
      <c r="A50" s="34" t="s">
        <v>161</v>
      </c>
      <c r="B50" s="118"/>
      <c r="C50" s="119"/>
      <c r="D50" s="120"/>
    </row>
    <row r="51" spans="1:2" ht="18" customHeight="1">
      <c r="A51" s="2"/>
      <c r="B51" s="2"/>
    </row>
    <row r="52" ht="18" customHeight="1"/>
    <row r="53" ht="18" customHeight="1"/>
    <row r="54" ht="18" customHeight="1">
      <c r="A54" s="34" t="s">
        <v>178</v>
      </c>
    </row>
    <row r="55" ht="18" customHeight="1">
      <c r="A55" s="34" t="s">
        <v>179</v>
      </c>
    </row>
    <row r="56" ht="18" customHeight="1">
      <c r="A56" s="34" t="s">
        <v>180</v>
      </c>
    </row>
    <row r="57" ht="18" customHeight="1">
      <c r="A57" s="34" t="s">
        <v>181</v>
      </c>
    </row>
    <row r="58" ht="18" customHeight="1"/>
    <row r="59" ht="18" customHeight="1"/>
    <row r="60" spans="1:11" ht="18" customHeight="1">
      <c r="A60" s="42"/>
      <c r="B60" s="42"/>
      <c r="C60" s="42"/>
      <c r="D60" s="42"/>
      <c r="E60" s="42"/>
      <c r="F60" s="42"/>
      <c r="G60" s="42"/>
      <c r="H60" s="42"/>
      <c r="I60" s="42"/>
      <c r="J60" s="42"/>
      <c r="K60" s="42"/>
    </row>
    <row r="61" s="34" customFormat="1" ht="18" customHeight="1"/>
    <row r="62" ht="23.25" hidden="1">
      <c r="A62" s="10" t="s">
        <v>188</v>
      </c>
    </row>
    <row r="63" ht="23.25" hidden="1">
      <c r="A63" s="10" t="s">
        <v>189</v>
      </c>
    </row>
  </sheetData>
  <sheetProtection sheet="1" selectLockedCells="1"/>
  <protectedRanges>
    <protectedRange password="C056" sqref="D30:F40" name="Bereik1"/>
  </protectedRanges>
  <mergeCells count="11">
    <mergeCell ref="F18:J18"/>
    <mergeCell ref="A1:K1"/>
    <mergeCell ref="B50:D50"/>
    <mergeCell ref="B9:D9"/>
    <mergeCell ref="B13:D13"/>
    <mergeCell ref="B11:D11"/>
    <mergeCell ref="B3:D3"/>
    <mergeCell ref="B5:D5"/>
    <mergeCell ref="B7:D7"/>
    <mergeCell ref="B15:D15"/>
    <mergeCell ref="B48:D48"/>
  </mergeCells>
  <dataValidations count="1">
    <dataValidation type="list" allowBlank="1" showInputMessage="1" showErrorMessage="1" promptTitle="Contest Section" prompt="Please select Home QTH or Roving" sqref="F18:J18">
      <formula1>Sectionx</formula1>
    </dataValidation>
  </dataValidations>
  <printOptions/>
  <pageMargins left="0.75" right="0.75" top="0.82" bottom="0.5" header="0.48" footer="0.5"/>
  <pageSetup fitToHeight="1" fitToWidth="1" horizontalDpi="360" verticalDpi="360" orientation="portrait" paperSize="9" scale="80" r:id="rId2"/>
  <drawing r:id="rId1"/>
</worksheet>
</file>

<file path=xl/worksheets/sheet3.xml><?xml version="1.0" encoding="utf-8"?>
<worksheet xmlns="http://schemas.openxmlformats.org/spreadsheetml/2006/main" xmlns:r="http://schemas.openxmlformats.org/officeDocument/2006/relationships">
  <sheetPr codeName="Blad2">
    <pageSetUpPr fitToPage="1"/>
  </sheetPr>
  <dimension ref="A1:BE62"/>
  <sheetViews>
    <sheetView zoomScale="75" zoomScaleNormal="75" zoomScalePageLayoutView="0" workbookViewId="0" topLeftCell="A1">
      <pane ySplit="11" topLeftCell="A12" activePane="bottomLeft" state="frozen"/>
      <selection pane="topLeft" activeCell="A1" sqref="A1"/>
      <selection pane="bottomLeft" activeCell="A12" sqref="A12"/>
    </sheetView>
  </sheetViews>
  <sheetFormatPr defaultColWidth="9.140625" defaultRowHeight="12.75"/>
  <cols>
    <col min="1" max="1" width="10.421875" style="1" customWidth="1"/>
    <col min="2" max="2" width="7.8515625" style="1" customWidth="1"/>
    <col min="3" max="3" width="14.57421875" style="1" customWidth="1"/>
    <col min="4" max="4" width="2.57421875" style="1" customWidth="1"/>
    <col min="5" max="5" width="3.8515625" style="1" customWidth="1"/>
    <col min="6" max="6" width="9.140625" style="1" customWidth="1"/>
    <col min="7" max="7" width="2.57421875" style="1" customWidth="1"/>
    <col min="8" max="8" width="3.8515625" style="1" customWidth="1"/>
    <col min="9" max="9" width="9.140625" style="1" customWidth="1"/>
    <col min="10" max="10" width="11.57421875" style="1" customWidth="1"/>
    <col min="11" max="11" width="16.421875" style="55" customWidth="1"/>
    <col min="12" max="12" width="20.7109375" style="1" customWidth="1"/>
    <col min="13" max="13" width="19.28125" style="1" bestFit="1" customWidth="1"/>
    <col min="14" max="14" width="12.8515625" style="1" customWidth="1"/>
    <col min="15" max="15" width="9.57421875" style="1" bestFit="1" customWidth="1"/>
    <col min="16" max="16" width="15.00390625" style="1" bestFit="1" customWidth="1"/>
    <col min="17" max="56" width="13.140625" style="1" hidden="1" customWidth="1"/>
    <col min="57" max="57" width="14.140625" style="1" hidden="1" customWidth="1"/>
    <col min="58" max="58" width="14.140625" style="1" customWidth="1"/>
    <col min="59" max="16384" width="9.140625" style="1" customWidth="1"/>
  </cols>
  <sheetData>
    <row r="1" spans="1:16" ht="26.25">
      <c r="A1" s="129" t="s">
        <v>79</v>
      </c>
      <c r="B1" s="130"/>
      <c r="C1" s="130"/>
      <c r="D1" s="130"/>
      <c r="E1" s="130"/>
      <c r="F1" s="130"/>
      <c r="G1" s="130"/>
      <c r="H1" s="130"/>
      <c r="I1" s="130"/>
      <c r="J1" s="130"/>
      <c r="K1" s="130"/>
      <c r="L1" s="130"/>
      <c r="M1" s="130"/>
      <c r="N1" s="130"/>
      <c r="O1" s="130"/>
      <c r="P1" s="131"/>
    </row>
    <row r="2" spans="1:16" ht="6" customHeight="1">
      <c r="A2" s="2"/>
      <c r="B2" s="2"/>
      <c r="C2" s="2"/>
      <c r="D2" s="2"/>
      <c r="E2" s="2"/>
      <c r="F2" s="2"/>
      <c r="G2" s="2"/>
      <c r="H2" s="2"/>
      <c r="I2" s="2"/>
      <c r="J2" s="2"/>
      <c r="K2" s="8"/>
      <c r="L2" s="2"/>
      <c r="M2" s="2"/>
      <c r="N2" s="2"/>
      <c r="O2" s="2"/>
      <c r="P2" s="9"/>
    </row>
    <row r="3" spans="1:16" ht="6" customHeight="1">
      <c r="A3" s="2"/>
      <c r="B3" s="2"/>
      <c r="C3" s="2"/>
      <c r="D3" s="2"/>
      <c r="E3" s="2"/>
      <c r="F3" s="2"/>
      <c r="G3" s="2"/>
      <c r="H3" s="2"/>
      <c r="I3" s="2"/>
      <c r="J3" s="2"/>
      <c r="K3" s="8"/>
      <c r="L3" s="2"/>
      <c r="M3" s="2"/>
      <c r="N3" s="2"/>
      <c r="O3" s="2"/>
      <c r="P3" s="9"/>
    </row>
    <row r="4" spans="1:26" ht="23.25">
      <c r="A4" s="10"/>
      <c r="B4" s="2"/>
      <c r="C4" s="2"/>
      <c r="D4" s="2"/>
      <c r="E4" s="11"/>
      <c r="F4" s="11"/>
      <c r="G4" s="139"/>
      <c r="H4" s="139"/>
      <c r="I4" s="139"/>
      <c r="J4" s="11"/>
      <c r="K4" s="12"/>
      <c r="L4" s="20" t="s">
        <v>104</v>
      </c>
      <c r="M4" s="13">
        <v>70</v>
      </c>
      <c r="N4" s="88" t="s">
        <v>77</v>
      </c>
      <c r="O4" s="2"/>
      <c r="P4" s="2"/>
      <c r="Y4" s="1" t="s">
        <v>38</v>
      </c>
      <c r="Z4" s="1">
        <f>180/PI()</f>
        <v>57.29577951308232</v>
      </c>
    </row>
    <row r="5" spans="1:16" ht="6" customHeight="1">
      <c r="A5" s="14"/>
      <c r="B5" s="2"/>
      <c r="C5" s="2"/>
      <c r="D5" s="2"/>
      <c r="E5" s="2"/>
      <c r="F5" s="2"/>
      <c r="G5" s="2"/>
      <c r="H5" s="2"/>
      <c r="I5" s="2"/>
      <c r="J5" s="2"/>
      <c r="K5" s="15"/>
      <c r="L5" s="14"/>
      <c r="M5" s="9"/>
      <c r="N5" s="2"/>
      <c r="O5" s="2"/>
      <c r="P5" s="9"/>
    </row>
    <row r="6" spans="1:24" ht="18.75" customHeight="1">
      <c r="A6" s="3" t="s">
        <v>164</v>
      </c>
      <c r="B6" s="2"/>
      <c r="C6" s="132" t="str">
        <f>IF(Summary!B3="","",Summary!B3)</f>
        <v>14/15 June 2020</v>
      </c>
      <c r="D6" s="133"/>
      <c r="E6" s="133"/>
      <c r="F6" s="133"/>
      <c r="G6" s="133"/>
      <c r="H6" s="134"/>
      <c r="I6" s="16"/>
      <c r="J6" s="2"/>
      <c r="K6" s="17"/>
      <c r="L6" s="20" t="s">
        <v>105</v>
      </c>
      <c r="M6" s="18">
        <v>2</v>
      </c>
      <c r="N6" s="19"/>
      <c r="O6" s="86" t="s">
        <v>176</v>
      </c>
      <c r="P6" s="68">
        <f>SUM(N12:N61)</f>
        <v>0</v>
      </c>
      <c r="Q6" s="50">
        <f>IF(M4=70,1,IF(M4=24,2,IF(M4=23,2,IF(M4=13,5))))</f>
        <v>1</v>
      </c>
      <c r="R6" s="1" t="b">
        <f>IF(M4=9,"5",IF(M4=6,"5",IF(M4=3,"5",IF(M4=1.3,"5"))))</f>
        <v>0</v>
      </c>
      <c r="S6" s="1" t="b">
        <f>IF(M4=1.2,"5",IF(M4=0.6,"5",IF(M4=0.7,"5")))</f>
        <v>0</v>
      </c>
      <c r="T6" s="29" t="s">
        <v>20</v>
      </c>
      <c r="X6" s="29" t="s">
        <v>21</v>
      </c>
    </row>
    <row r="7" spans="1:23" ht="5.25" customHeight="1">
      <c r="A7" s="3"/>
      <c r="B7" s="2"/>
      <c r="C7" s="9"/>
      <c r="D7" s="9"/>
      <c r="E7" s="9"/>
      <c r="F7" s="9"/>
      <c r="G7" s="9"/>
      <c r="H7" s="9"/>
      <c r="I7" s="9"/>
      <c r="J7" s="2"/>
      <c r="K7" s="20"/>
      <c r="L7" s="3"/>
      <c r="M7" s="9"/>
      <c r="N7" s="21"/>
      <c r="O7" s="2"/>
      <c r="P7" s="9"/>
      <c r="Q7" s="29"/>
      <c r="R7" s="29"/>
      <c r="S7" s="29"/>
      <c r="U7" s="29"/>
      <c r="V7" s="29"/>
      <c r="W7" s="29"/>
    </row>
    <row r="8" spans="1:24" ht="20.25">
      <c r="A8" s="3" t="s">
        <v>109</v>
      </c>
      <c r="B8" s="2"/>
      <c r="C8" s="135">
        <f>Summary!B18</f>
        <v>0</v>
      </c>
      <c r="D8" s="136"/>
      <c r="E8" s="9"/>
      <c r="F8" s="2"/>
      <c r="G8" s="9"/>
      <c r="H8" s="9"/>
      <c r="I8" s="88" t="s">
        <v>78</v>
      </c>
      <c r="J8" s="137">
        <f>Summary!B5</f>
        <v>0</v>
      </c>
      <c r="K8" s="138"/>
      <c r="L8" s="20" t="s">
        <v>47</v>
      </c>
      <c r="M8" s="30">
        <f>Summary!B15</f>
        <v>0</v>
      </c>
      <c r="N8" s="21"/>
      <c r="O8" s="2"/>
      <c r="P8" s="9"/>
      <c r="T8" s="1">
        <v>0</v>
      </c>
      <c r="X8" s="1">
        <v>0</v>
      </c>
    </row>
    <row r="9" spans="1:16" ht="6" customHeight="1" thickBot="1">
      <c r="A9" s="3"/>
      <c r="B9" s="2"/>
      <c r="C9" s="9"/>
      <c r="D9" s="9"/>
      <c r="E9" s="9"/>
      <c r="F9" s="9"/>
      <c r="G9" s="16"/>
      <c r="H9" s="16"/>
      <c r="I9" s="9"/>
      <c r="J9" s="2"/>
      <c r="K9" s="20"/>
      <c r="L9" s="3"/>
      <c r="M9" s="9"/>
      <c r="N9" s="21"/>
      <c r="O9" s="2"/>
      <c r="P9" s="9"/>
    </row>
    <row r="10" spans="1:49" ht="16.5" customHeight="1">
      <c r="A10" s="22" t="s">
        <v>160</v>
      </c>
      <c r="B10" s="26" t="s">
        <v>165</v>
      </c>
      <c r="C10" s="80" t="s">
        <v>97</v>
      </c>
      <c r="D10" s="73" t="s">
        <v>166</v>
      </c>
      <c r="E10" s="74"/>
      <c r="F10" s="76"/>
      <c r="G10" s="73" t="s">
        <v>166</v>
      </c>
      <c r="H10" s="74"/>
      <c r="I10" s="75"/>
      <c r="J10" s="77" t="s">
        <v>106</v>
      </c>
      <c r="K10" s="25" t="s">
        <v>39</v>
      </c>
      <c r="L10" s="26" t="s">
        <v>167</v>
      </c>
      <c r="M10" s="51" t="s">
        <v>168</v>
      </c>
      <c r="N10" s="26" t="s">
        <v>169</v>
      </c>
      <c r="O10" s="26" t="s">
        <v>170</v>
      </c>
      <c r="P10" s="52" t="s">
        <v>170</v>
      </c>
      <c r="Y10" s="1" t="s">
        <v>33</v>
      </c>
      <c r="Z10" s="1" t="s">
        <v>34</v>
      </c>
      <c r="AA10" s="1" t="s">
        <v>35</v>
      </c>
      <c r="AC10" s="1" t="s">
        <v>36</v>
      </c>
      <c r="AN10" s="1" t="s">
        <v>34</v>
      </c>
      <c r="AO10" s="1" t="s">
        <v>33</v>
      </c>
      <c r="AP10" s="1" t="s">
        <v>35</v>
      </c>
      <c r="AR10" s="1" t="s">
        <v>36</v>
      </c>
      <c r="AW10" s="1" t="s">
        <v>40</v>
      </c>
    </row>
    <row r="11" spans="1:57" s="29" customFormat="1" ht="16.5" customHeight="1" thickBot="1">
      <c r="A11" s="23"/>
      <c r="B11" s="24" t="s">
        <v>41</v>
      </c>
      <c r="C11" s="70" t="s">
        <v>171</v>
      </c>
      <c r="D11" s="126" t="s">
        <v>172</v>
      </c>
      <c r="E11" s="127"/>
      <c r="F11" s="127"/>
      <c r="G11" s="126" t="s">
        <v>173</v>
      </c>
      <c r="H11" s="127"/>
      <c r="I11" s="128"/>
      <c r="J11" s="78" t="s">
        <v>172</v>
      </c>
      <c r="K11" s="27"/>
      <c r="L11" s="24"/>
      <c r="M11" s="23" t="s">
        <v>95</v>
      </c>
      <c r="N11" s="28"/>
      <c r="O11" s="24" t="s">
        <v>174</v>
      </c>
      <c r="P11" s="53" t="s">
        <v>175</v>
      </c>
      <c r="T11" s="29" t="s">
        <v>20</v>
      </c>
      <c r="X11" s="29" t="s">
        <v>21</v>
      </c>
      <c r="Y11" s="29" t="s">
        <v>22</v>
      </c>
      <c r="Z11" s="29" t="s">
        <v>23</v>
      </c>
      <c r="AA11" s="29" t="s">
        <v>24</v>
      </c>
      <c r="AB11" s="29" t="s">
        <v>25</v>
      </c>
      <c r="AC11" s="29" t="s">
        <v>26</v>
      </c>
      <c r="AD11" s="29" t="s">
        <v>27</v>
      </c>
      <c r="AE11" s="29" t="s">
        <v>28</v>
      </c>
      <c r="AF11" s="29" t="s">
        <v>29</v>
      </c>
      <c r="AG11" s="29" t="s">
        <v>30</v>
      </c>
      <c r="AH11" s="29" t="s">
        <v>37</v>
      </c>
      <c r="AJ11" s="29" t="s">
        <v>31</v>
      </c>
      <c r="AK11" s="29" t="s">
        <v>32</v>
      </c>
      <c r="AN11" s="29" t="s">
        <v>22</v>
      </c>
      <c r="AO11" s="29" t="s">
        <v>23</v>
      </c>
      <c r="AP11" s="29" t="s">
        <v>24</v>
      </c>
      <c r="AQ11" s="29" t="s">
        <v>25</v>
      </c>
      <c r="AR11" s="29" t="s">
        <v>26</v>
      </c>
      <c r="AS11" s="29" t="s">
        <v>27</v>
      </c>
      <c r="AT11" s="29" t="s">
        <v>28</v>
      </c>
      <c r="AU11" s="29" t="s">
        <v>29</v>
      </c>
      <c r="AV11" s="29" t="s">
        <v>30</v>
      </c>
      <c r="AW11" s="29" t="s">
        <v>37</v>
      </c>
      <c r="BA11" s="29" t="s">
        <v>64</v>
      </c>
      <c r="BB11" s="29" t="s">
        <v>65</v>
      </c>
      <c r="BC11" s="29" t="s">
        <v>66</v>
      </c>
      <c r="BD11" s="29" t="s">
        <v>120</v>
      </c>
      <c r="BE11" s="29" t="s">
        <v>119</v>
      </c>
    </row>
    <row r="12" spans="1:57" ht="17.25" customHeight="1">
      <c r="A12" s="58"/>
      <c r="B12" s="59"/>
      <c r="C12" s="60"/>
      <c r="D12" s="71" t="s">
        <v>177</v>
      </c>
      <c r="E12" s="72">
        <v>0</v>
      </c>
      <c r="F12" s="65"/>
      <c r="G12" s="71" t="s">
        <v>177</v>
      </c>
      <c r="H12" s="72">
        <v>0</v>
      </c>
      <c r="I12" s="31" t="s">
        <v>0</v>
      </c>
      <c r="J12" s="62"/>
      <c r="K12" s="95"/>
      <c r="L12" s="66"/>
      <c r="M12" s="56">
        <f>IF(OR(E12&gt;1,H12&gt;1),AK12,0)</f>
        <v>0</v>
      </c>
      <c r="N12" s="57">
        <f>(IF(E12&gt;1,M12,0)*$M$6/2)+(IF(H12&gt;1,M12,0)*$M$6/2)</f>
        <v>0</v>
      </c>
      <c r="O12" s="79">
        <f>IF(K12&lt;&gt;0,AH12,"")</f>
      </c>
      <c r="P12" s="79">
        <f>IF(K12&lt;&gt;0,AW12,"")</f>
      </c>
      <c r="T12" s="1">
        <v>0</v>
      </c>
      <c r="X12" s="1">
        <v>0</v>
      </c>
      <c r="Y12" s="1">
        <f>$X$8/$Z$4</f>
        <v>0</v>
      </c>
      <c r="Z12" s="1">
        <f>X12/$Z$4</f>
        <v>0</v>
      </c>
      <c r="AA12" s="1">
        <f>(T12-$T$8)*2/$Z$4</f>
        <v>0</v>
      </c>
      <c r="AB12" s="1">
        <f>SIN(Y12)*SIN(Z12)+COS(Y12)*COS(Z12)*COS(AA12)</f>
        <v>1</v>
      </c>
      <c r="AC12" s="1">
        <f>ATAN(SQRT(1-AB12*AB12)/AB12)</f>
        <v>0</v>
      </c>
      <c r="AD12" s="1">
        <f>IF(AC12&lt;0,180/$Z$4+AC12,AC12)</f>
        <v>0</v>
      </c>
      <c r="AE12" s="1" t="b">
        <f aca="true" t="shared" si="0" ref="AE12:AE29">IF(Y12&lt;&gt;Z12,90*(1+ABS(Y12-Z12)/(Y12-Z12)))</f>
        <v>0</v>
      </c>
      <c r="AF12" s="1">
        <f>IF(AA12&lt;&gt;0,90+$Z$4*ATAN((SIN(Y12)*AB12-SIN(Z12))/(SIN(AA12)*COS(Y12)^2)),AE12*1)</f>
        <v>0</v>
      </c>
      <c r="AG12" s="1">
        <f>IF(SIN(AA12)&lt;0,AF12+180,AF12*1)</f>
        <v>0</v>
      </c>
      <c r="AH12" s="1">
        <f>INT(AG12)</f>
        <v>0</v>
      </c>
      <c r="AJ12" s="1">
        <f>6365.11*AD12</f>
        <v>0</v>
      </c>
      <c r="AK12" s="1">
        <f aca="true" t="shared" si="1" ref="AK12:AK61">IF(AJ12&lt;5,5,INT(AJ12+0.5))</f>
        <v>5</v>
      </c>
      <c r="AN12" s="1">
        <f aca="true" t="shared" si="2" ref="AN12:AN29">X12/$Z$4</f>
        <v>0</v>
      </c>
      <c r="AO12" s="1">
        <f aca="true" t="shared" si="3" ref="AO12:AO61">$X$8/$Z$4</f>
        <v>0</v>
      </c>
      <c r="AP12" s="1">
        <f aca="true" t="shared" si="4" ref="AP12:AP29">($T$8-T12)*2/$Z$4</f>
        <v>0</v>
      </c>
      <c r="AQ12" s="1">
        <f aca="true" t="shared" si="5" ref="AQ12:AQ29">SIN(AN12)*SIN(AO12)+COS(AN12)*COS(AO12)*COS(AP12)</f>
        <v>1</v>
      </c>
      <c r="AR12" s="1">
        <f aca="true" t="shared" si="6" ref="AR12:AR61">ATAN(SQRT(1-AQ12*AQ12)/AQ12)</f>
        <v>0</v>
      </c>
      <c r="AS12" s="1">
        <f aca="true" t="shared" si="7" ref="AS12:AS29">IF(AC12&lt;0,180/$Z$4+AC12,AC12)</f>
        <v>0</v>
      </c>
      <c r="AT12" s="1" t="b">
        <f aca="true" t="shared" si="8" ref="AT12:AT29">IF(AN12&lt;&gt;AO12,90*(1+ABS(AN12-AO12)/(AN12-AO12)))</f>
        <v>0</v>
      </c>
      <c r="AU12" s="1">
        <f aca="true" t="shared" si="9" ref="AU12:AU29">IF(AP12&lt;&gt;0,90+$Z$4*ATAN((SIN(AN12)*AQ12-SIN(AO12))/(SIN(AP12)*COS(AN12)^2)),AT12*1)</f>
        <v>0</v>
      </c>
      <c r="AV12" s="1">
        <f aca="true" t="shared" si="10" ref="AV12:AV29">IF(SIN(AP12)&lt;0,AU12+180,AU12*1)</f>
        <v>0</v>
      </c>
      <c r="AW12" s="1">
        <f aca="true" t="shared" si="11" ref="AW12:AW61">INT(AV12)</f>
        <v>0</v>
      </c>
      <c r="BA12" s="54">
        <f>M12</f>
        <v>0</v>
      </c>
      <c r="BB12" s="1">
        <f>C12</f>
        <v>0</v>
      </c>
      <c r="BC12" s="1">
        <f>K12</f>
        <v>0</v>
      </c>
      <c r="BD12" s="1">
        <v>0</v>
      </c>
      <c r="BE12" s="1">
        <v>0</v>
      </c>
    </row>
    <row r="13" spans="1:55" ht="16.5" customHeight="1">
      <c r="A13" s="58"/>
      <c r="B13" s="59"/>
      <c r="C13" s="60"/>
      <c r="D13" s="71" t="s">
        <v>177</v>
      </c>
      <c r="E13" s="72">
        <v>0</v>
      </c>
      <c r="F13" s="65"/>
      <c r="G13" s="71" t="s">
        <v>177</v>
      </c>
      <c r="H13" s="72">
        <v>0</v>
      </c>
      <c r="I13" s="31" t="s">
        <v>1</v>
      </c>
      <c r="J13" s="62"/>
      <c r="K13" s="95"/>
      <c r="L13" s="66"/>
      <c r="M13" s="56">
        <f aca="true" t="shared" si="12" ref="M13:M61">IF(OR(E13&gt;1,H13&gt;1),AK13,0)</f>
        <v>0</v>
      </c>
      <c r="N13" s="57">
        <f aca="true" t="shared" si="13" ref="N13:N61">(IF(E13&gt;1,M13,0)*$M$6/2)+(IF(H13&gt;1,M13,0)*$M$6/2)</f>
        <v>0</v>
      </c>
      <c r="O13" s="79">
        <f>IF(K13&lt;&gt;0,AH13,"")</f>
      </c>
      <c r="P13" s="79">
        <f>IF(K13&lt;&gt;0,AW13,"")</f>
      </c>
      <c r="T13" s="1">
        <v>0</v>
      </c>
      <c r="X13" s="1">
        <v>0</v>
      </c>
      <c r="Y13" s="1">
        <f aca="true" t="shared" si="14" ref="Y13:Y61">$X$8/$Z$4</f>
        <v>0</v>
      </c>
      <c r="Z13" s="1">
        <f aca="true" t="shared" si="15" ref="Z13:Z29">X13/$Z$4</f>
        <v>0</v>
      </c>
      <c r="AA13" s="1">
        <f aca="true" t="shared" si="16" ref="AA13:AA29">(T13-$T$8)*2/$Z$4</f>
        <v>0</v>
      </c>
      <c r="AB13" s="1">
        <f aca="true" t="shared" si="17" ref="AB13:AB29">SIN(Y13)*SIN(Z13)+COS(Y13)*COS(Z13)*COS(AA13)</f>
        <v>1</v>
      </c>
      <c r="AC13" s="1">
        <f aca="true" t="shared" si="18" ref="AC13:AC61">ATAN(SQRT(1-AB13*AB13)/AB13)</f>
        <v>0</v>
      </c>
      <c r="AD13" s="1">
        <f aca="true" t="shared" si="19" ref="AD13:AD61">IF(AC13&lt;0,180/$Z$4+AC13,AC13)</f>
        <v>0</v>
      </c>
      <c r="AE13" s="1" t="b">
        <f t="shared" si="0"/>
        <v>0</v>
      </c>
      <c r="AF13" s="1">
        <f aca="true" t="shared" si="20" ref="AF13:AF29">IF(AA13&lt;&gt;0,90+$Z$4*ATAN((SIN(Y13)*AB13-SIN(Z13))/(SIN(AA13)*COS(Y13)^2)),AE13*1)</f>
        <v>0</v>
      </c>
      <c r="AG13" s="1">
        <f aca="true" t="shared" si="21" ref="AG13:AG29">IF(SIN(AA13)&lt;0,AF13+180,AF13*1)</f>
        <v>0</v>
      </c>
      <c r="AH13" s="1">
        <f aca="true" t="shared" si="22" ref="AH13:AH61">INT(AG13)</f>
        <v>0</v>
      </c>
      <c r="AJ13" s="1">
        <f aca="true" t="shared" si="23" ref="AJ13:AJ29">6365.11*AD13</f>
        <v>0</v>
      </c>
      <c r="AK13" s="1">
        <f t="shared" si="1"/>
        <v>5</v>
      </c>
      <c r="AN13" s="1">
        <f t="shared" si="2"/>
        <v>0</v>
      </c>
      <c r="AO13" s="1">
        <f t="shared" si="3"/>
        <v>0</v>
      </c>
      <c r="AP13" s="1">
        <f t="shared" si="4"/>
        <v>0</v>
      </c>
      <c r="AQ13" s="1">
        <f t="shared" si="5"/>
        <v>1</v>
      </c>
      <c r="AR13" s="1">
        <f t="shared" si="6"/>
        <v>0</v>
      </c>
      <c r="AS13" s="1">
        <f t="shared" si="7"/>
        <v>0</v>
      </c>
      <c r="AT13" s="1" t="b">
        <f t="shared" si="8"/>
        <v>0</v>
      </c>
      <c r="AU13" s="1">
        <f t="shared" si="9"/>
        <v>0</v>
      </c>
      <c r="AV13" s="1">
        <f t="shared" si="10"/>
        <v>0</v>
      </c>
      <c r="AW13" s="1">
        <f t="shared" si="11"/>
        <v>0</v>
      </c>
      <c r="BA13" s="54">
        <f aca="true" t="shared" si="24" ref="BA13:BA29">M13</f>
        <v>0</v>
      </c>
      <c r="BB13" s="1">
        <f aca="true" t="shared" si="25" ref="BB13:BB29">C13</f>
        <v>0</v>
      </c>
      <c r="BC13" s="1">
        <f aca="true" t="shared" si="26" ref="BC13:BC29">K13</f>
        <v>0</v>
      </c>
    </row>
    <row r="14" spans="1:55" ht="16.5" customHeight="1">
      <c r="A14" s="58"/>
      <c r="B14" s="59"/>
      <c r="C14" s="60"/>
      <c r="D14" s="71" t="s">
        <v>177</v>
      </c>
      <c r="E14" s="72">
        <v>0</v>
      </c>
      <c r="F14" s="65"/>
      <c r="G14" s="71" t="s">
        <v>177</v>
      </c>
      <c r="H14" s="72">
        <v>0</v>
      </c>
      <c r="I14" s="31" t="s">
        <v>2</v>
      </c>
      <c r="J14" s="62"/>
      <c r="K14" s="95"/>
      <c r="L14" s="66"/>
      <c r="M14" s="56">
        <f t="shared" si="12"/>
        <v>0</v>
      </c>
      <c r="N14" s="57">
        <f t="shared" si="13"/>
        <v>0</v>
      </c>
      <c r="O14" s="79">
        <f aca="true" t="shared" si="27" ref="O14:O29">IF(K14&lt;&gt;0,AH14,"")</f>
      </c>
      <c r="P14" s="79">
        <f aca="true" t="shared" si="28" ref="P14:P29">IF(K14&lt;&gt;0,AW14,"")</f>
      </c>
      <c r="T14" s="1">
        <v>0</v>
      </c>
      <c r="X14" s="1">
        <v>0</v>
      </c>
      <c r="Y14" s="1">
        <f t="shared" si="14"/>
        <v>0</v>
      </c>
      <c r="Z14" s="1">
        <f t="shared" si="15"/>
        <v>0</v>
      </c>
      <c r="AA14" s="1">
        <f t="shared" si="16"/>
        <v>0</v>
      </c>
      <c r="AB14" s="1">
        <f t="shared" si="17"/>
        <v>1</v>
      </c>
      <c r="AC14" s="1">
        <f t="shared" si="18"/>
        <v>0</v>
      </c>
      <c r="AD14" s="1">
        <f t="shared" si="19"/>
        <v>0</v>
      </c>
      <c r="AE14" s="1" t="b">
        <f t="shared" si="0"/>
        <v>0</v>
      </c>
      <c r="AF14" s="1">
        <f t="shared" si="20"/>
        <v>0</v>
      </c>
      <c r="AG14" s="1">
        <f t="shared" si="21"/>
        <v>0</v>
      </c>
      <c r="AH14" s="1">
        <f t="shared" si="22"/>
        <v>0</v>
      </c>
      <c r="AJ14" s="1">
        <f>6365.11*AD14</f>
        <v>0</v>
      </c>
      <c r="AK14" s="1">
        <f t="shared" si="1"/>
        <v>5</v>
      </c>
      <c r="AN14" s="1">
        <f t="shared" si="2"/>
        <v>0</v>
      </c>
      <c r="AO14" s="1">
        <f t="shared" si="3"/>
        <v>0</v>
      </c>
      <c r="AP14" s="1">
        <f t="shared" si="4"/>
        <v>0</v>
      </c>
      <c r="AQ14" s="1">
        <f t="shared" si="5"/>
        <v>1</v>
      </c>
      <c r="AR14" s="1">
        <f t="shared" si="6"/>
        <v>0</v>
      </c>
      <c r="AS14" s="1">
        <f t="shared" si="7"/>
        <v>0</v>
      </c>
      <c r="AT14" s="1" t="b">
        <f t="shared" si="8"/>
        <v>0</v>
      </c>
      <c r="AU14" s="1">
        <f t="shared" si="9"/>
        <v>0</v>
      </c>
      <c r="AV14" s="1">
        <f t="shared" si="10"/>
        <v>0</v>
      </c>
      <c r="AW14" s="1">
        <f t="shared" si="11"/>
        <v>0</v>
      </c>
      <c r="BA14" s="54">
        <f t="shared" si="24"/>
        <v>0</v>
      </c>
      <c r="BB14" s="1">
        <f t="shared" si="25"/>
        <v>0</v>
      </c>
      <c r="BC14" s="1">
        <f t="shared" si="26"/>
        <v>0</v>
      </c>
    </row>
    <row r="15" spans="1:55" ht="16.5" customHeight="1">
      <c r="A15" s="58"/>
      <c r="B15" s="59"/>
      <c r="C15" s="60"/>
      <c r="D15" s="71" t="s">
        <v>177</v>
      </c>
      <c r="E15" s="72">
        <v>0</v>
      </c>
      <c r="F15" s="65"/>
      <c r="G15" s="71" t="s">
        <v>177</v>
      </c>
      <c r="H15" s="72">
        <v>0</v>
      </c>
      <c r="I15" s="31" t="s">
        <v>3</v>
      </c>
      <c r="J15" s="62"/>
      <c r="K15" s="95"/>
      <c r="L15" s="66"/>
      <c r="M15" s="56">
        <f t="shared" si="12"/>
        <v>0</v>
      </c>
      <c r="N15" s="57">
        <f t="shared" si="13"/>
        <v>0</v>
      </c>
      <c r="O15" s="79">
        <f t="shared" si="27"/>
      </c>
      <c r="P15" s="79">
        <f t="shared" si="28"/>
      </c>
      <c r="T15" s="1">
        <v>0</v>
      </c>
      <c r="X15" s="1">
        <v>0</v>
      </c>
      <c r="Y15" s="1">
        <f t="shared" si="14"/>
        <v>0</v>
      </c>
      <c r="Z15" s="1">
        <f t="shared" si="15"/>
        <v>0</v>
      </c>
      <c r="AA15" s="1">
        <f t="shared" si="16"/>
        <v>0</v>
      </c>
      <c r="AB15" s="1">
        <f t="shared" si="17"/>
        <v>1</v>
      </c>
      <c r="AC15" s="1">
        <f t="shared" si="18"/>
        <v>0</v>
      </c>
      <c r="AD15" s="1">
        <f t="shared" si="19"/>
        <v>0</v>
      </c>
      <c r="AE15" s="1" t="b">
        <f t="shared" si="0"/>
        <v>0</v>
      </c>
      <c r="AF15" s="1">
        <f t="shared" si="20"/>
        <v>0</v>
      </c>
      <c r="AG15" s="1">
        <f t="shared" si="21"/>
        <v>0</v>
      </c>
      <c r="AH15" s="1">
        <f t="shared" si="22"/>
        <v>0</v>
      </c>
      <c r="AJ15" s="1">
        <f t="shared" si="23"/>
        <v>0</v>
      </c>
      <c r="AK15" s="1">
        <f t="shared" si="1"/>
        <v>5</v>
      </c>
      <c r="AN15" s="1">
        <f t="shared" si="2"/>
        <v>0</v>
      </c>
      <c r="AO15" s="1">
        <f t="shared" si="3"/>
        <v>0</v>
      </c>
      <c r="AP15" s="1">
        <f t="shared" si="4"/>
        <v>0</v>
      </c>
      <c r="AQ15" s="1">
        <f t="shared" si="5"/>
        <v>1</v>
      </c>
      <c r="AR15" s="1">
        <f t="shared" si="6"/>
        <v>0</v>
      </c>
      <c r="AS15" s="1">
        <f t="shared" si="7"/>
        <v>0</v>
      </c>
      <c r="AT15" s="1" t="b">
        <f t="shared" si="8"/>
        <v>0</v>
      </c>
      <c r="AU15" s="1">
        <f t="shared" si="9"/>
        <v>0</v>
      </c>
      <c r="AV15" s="1">
        <f t="shared" si="10"/>
        <v>0</v>
      </c>
      <c r="AW15" s="1">
        <f t="shared" si="11"/>
        <v>0</v>
      </c>
      <c r="BA15" s="54">
        <f t="shared" si="24"/>
        <v>0</v>
      </c>
      <c r="BB15" s="1">
        <f t="shared" si="25"/>
        <v>0</v>
      </c>
      <c r="BC15" s="1">
        <f t="shared" si="26"/>
        <v>0</v>
      </c>
    </row>
    <row r="16" spans="1:55" ht="16.5" customHeight="1">
      <c r="A16" s="58"/>
      <c r="B16" s="59"/>
      <c r="C16" s="60"/>
      <c r="D16" s="71" t="s">
        <v>177</v>
      </c>
      <c r="E16" s="72">
        <v>0</v>
      </c>
      <c r="F16" s="65"/>
      <c r="G16" s="71" t="s">
        <v>177</v>
      </c>
      <c r="H16" s="72">
        <v>0</v>
      </c>
      <c r="I16" s="31" t="s">
        <v>4</v>
      </c>
      <c r="J16" s="62"/>
      <c r="K16" s="95"/>
      <c r="L16" s="66"/>
      <c r="M16" s="56">
        <f t="shared" si="12"/>
        <v>0</v>
      </c>
      <c r="N16" s="57">
        <f t="shared" si="13"/>
        <v>0</v>
      </c>
      <c r="O16" s="79">
        <f t="shared" si="27"/>
      </c>
      <c r="P16" s="79">
        <f t="shared" si="28"/>
      </c>
      <c r="T16" s="1">
        <v>0</v>
      </c>
      <c r="X16" s="1">
        <v>0</v>
      </c>
      <c r="Y16" s="1">
        <f t="shared" si="14"/>
        <v>0</v>
      </c>
      <c r="Z16" s="1">
        <f t="shared" si="15"/>
        <v>0</v>
      </c>
      <c r="AA16" s="1">
        <f t="shared" si="16"/>
        <v>0</v>
      </c>
      <c r="AB16" s="1">
        <f t="shared" si="17"/>
        <v>1</v>
      </c>
      <c r="AC16" s="1">
        <f t="shared" si="18"/>
        <v>0</v>
      </c>
      <c r="AD16" s="1">
        <f t="shared" si="19"/>
        <v>0</v>
      </c>
      <c r="AE16" s="1" t="b">
        <f t="shared" si="0"/>
        <v>0</v>
      </c>
      <c r="AF16" s="1">
        <f t="shared" si="20"/>
        <v>0</v>
      </c>
      <c r="AG16" s="1">
        <f t="shared" si="21"/>
        <v>0</v>
      </c>
      <c r="AH16" s="1">
        <f t="shared" si="22"/>
        <v>0</v>
      </c>
      <c r="AJ16" s="1">
        <f t="shared" si="23"/>
        <v>0</v>
      </c>
      <c r="AK16" s="1">
        <f t="shared" si="1"/>
        <v>5</v>
      </c>
      <c r="AN16" s="1">
        <f t="shared" si="2"/>
        <v>0</v>
      </c>
      <c r="AO16" s="1">
        <f t="shared" si="3"/>
        <v>0</v>
      </c>
      <c r="AP16" s="1">
        <f t="shared" si="4"/>
        <v>0</v>
      </c>
      <c r="AQ16" s="1">
        <f t="shared" si="5"/>
        <v>1</v>
      </c>
      <c r="AR16" s="1">
        <f t="shared" si="6"/>
        <v>0</v>
      </c>
      <c r="AS16" s="1">
        <f t="shared" si="7"/>
        <v>0</v>
      </c>
      <c r="AT16" s="1" t="b">
        <f t="shared" si="8"/>
        <v>0</v>
      </c>
      <c r="AU16" s="1">
        <f t="shared" si="9"/>
        <v>0</v>
      </c>
      <c r="AV16" s="1">
        <f t="shared" si="10"/>
        <v>0</v>
      </c>
      <c r="AW16" s="1">
        <f t="shared" si="11"/>
        <v>0</v>
      </c>
      <c r="BA16" s="54">
        <f t="shared" si="24"/>
        <v>0</v>
      </c>
      <c r="BB16" s="1">
        <f t="shared" si="25"/>
        <v>0</v>
      </c>
      <c r="BC16" s="1">
        <f t="shared" si="26"/>
        <v>0</v>
      </c>
    </row>
    <row r="17" spans="1:55" ht="17.25" customHeight="1">
      <c r="A17" s="58"/>
      <c r="B17" s="59"/>
      <c r="C17" s="60"/>
      <c r="D17" s="71" t="s">
        <v>177</v>
      </c>
      <c r="E17" s="72">
        <v>0</v>
      </c>
      <c r="F17" s="65"/>
      <c r="G17" s="71" t="s">
        <v>177</v>
      </c>
      <c r="H17" s="72">
        <v>0</v>
      </c>
      <c r="I17" s="31" t="s">
        <v>5</v>
      </c>
      <c r="J17" s="62"/>
      <c r="K17" s="95"/>
      <c r="L17" s="66"/>
      <c r="M17" s="56">
        <f t="shared" si="12"/>
        <v>0</v>
      </c>
      <c r="N17" s="57">
        <f t="shared" si="13"/>
        <v>0</v>
      </c>
      <c r="O17" s="79">
        <f t="shared" si="27"/>
      </c>
      <c r="P17" s="79">
        <f t="shared" si="28"/>
      </c>
      <c r="T17" s="1">
        <v>0</v>
      </c>
      <c r="X17" s="1">
        <v>0</v>
      </c>
      <c r="Y17" s="1">
        <f t="shared" si="14"/>
        <v>0</v>
      </c>
      <c r="Z17" s="1">
        <f t="shared" si="15"/>
        <v>0</v>
      </c>
      <c r="AA17" s="1">
        <f t="shared" si="16"/>
        <v>0</v>
      </c>
      <c r="AB17" s="1">
        <f t="shared" si="17"/>
        <v>1</v>
      </c>
      <c r="AC17" s="1">
        <f t="shared" si="18"/>
        <v>0</v>
      </c>
      <c r="AD17" s="1">
        <f t="shared" si="19"/>
        <v>0</v>
      </c>
      <c r="AE17" s="1" t="b">
        <f t="shared" si="0"/>
        <v>0</v>
      </c>
      <c r="AF17" s="1">
        <f t="shared" si="20"/>
        <v>0</v>
      </c>
      <c r="AG17" s="1">
        <f t="shared" si="21"/>
        <v>0</v>
      </c>
      <c r="AH17" s="1">
        <f t="shared" si="22"/>
        <v>0</v>
      </c>
      <c r="AJ17" s="1">
        <f t="shared" si="23"/>
        <v>0</v>
      </c>
      <c r="AK17" s="1">
        <f t="shared" si="1"/>
        <v>5</v>
      </c>
      <c r="AN17" s="1">
        <f t="shared" si="2"/>
        <v>0</v>
      </c>
      <c r="AO17" s="1">
        <f t="shared" si="3"/>
        <v>0</v>
      </c>
      <c r="AP17" s="1">
        <f t="shared" si="4"/>
        <v>0</v>
      </c>
      <c r="AQ17" s="1">
        <f t="shared" si="5"/>
        <v>1</v>
      </c>
      <c r="AR17" s="1">
        <f t="shared" si="6"/>
        <v>0</v>
      </c>
      <c r="AS17" s="1">
        <f t="shared" si="7"/>
        <v>0</v>
      </c>
      <c r="AT17" s="1" t="b">
        <f t="shared" si="8"/>
        <v>0</v>
      </c>
      <c r="AU17" s="1">
        <f t="shared" si="9"/>
        <v>0</v>
      </c>
      <c r="AV17" s="1">
        <f t="shared" si="10"/>
        <v>0</v>
      </c>
      <c r="AW17" s="1">
        <f t="shared" si="11"/>
        <v>0</v>
      </c>
      <c r="BA17" s="54">
        <f t="shared" si="24"/>
        <v>0</v>
      </c>
      <c r="BB17" s="1">
        <f t="shared" si="25"/>
        <v>0</v>
      </c>
      <c r="BC17" s="1">
        <f t="shared" si="26"/>
        <v>0</v>
      </c>
    </row>
    <row r="18" spans="1:55" ht="16.5" customHeight="1">
      <c r="A18" s="58"/>
      <c r="B18" s="59"/>
      <c r="C18" s="60"/>
      <c r="D18" s="71" t="s">
        <v>177</v>
      </c>
      <c r="E18" s="72">
        <v>0</v>
      </c>
      <c r="F18" s="65"/>
      <c r="G18" s="71" t="s">
        <v>177</v>
      </c>
      <c r="H18" s="72">
        <v>0</v>
      </c>
      <c r="I18" s="31" t="s">
        <v>6</v>
      </c>
      <c r="J18" s="62"/>
      <c r="K18" s="95"/>
      <c r="L18" s="66"/>
      <c r="M18" s="56">
        <f t="shared" si="12"/>
        <v>0</v>
      </c>
      <c r="N18" s="57">
        <f t="shared" si="13"/>
        <v>0</v>
      </c>
      <c r="O18" s="79">
        <f t="shared" si="27"/>
      </c>
      <c r="P18" s="79">
        <f t="shared" si="28"/>
      </c>
      <c r="T18" s="1">
        <v>0</v>
      </c>
      <c r="X18" s="1">
        <v>0</v>
      </c>
      <c r="Y18" s="1">
        <f t="shared" si="14"/>
        <v>0</v>
      </c>
      <c r="Z18" s="1">
        <f t="shared" si="15"/>
        <v>0</v>
      </c>
      <c r="AA18" s="1">
        <f t="shared" si="16"/>
        <v>0</v>
      </c>
      <c r="AB18" s="1">
        <f t="shared" si="17"/>
        <v>1</v>
      </c>
      <c r="AC18" s="1">
        <f t="shared" si="18"/>
        <v>0</v>
      </c>
      <c r="AD18" s="1">
        <f t="shared" si="19"/>
        <v>0</v>
      </c>
      <c r="AE18" s="1" t="b">
        <f t="shared" si="0"/>
        <v>0</v>
      </c>
      <c r="AF18" s="1">
        <f t="shared" si="20"/>
        <v>0</v>
      </c>
      <c r="AG18" s="1">
        <f t="shared" si="21"/>
        <v>0</v>
      </c>
      <c r="AH18" s="1">
        <f t="shared" si="22"/>
        <v>0</v>
      </c>
      <c r="AJ18" s="1">
        <f t="shared" si="23"/>
        <v>0</v>
      </c>
      <c r="AK18" s="1">
        <f t="shared" si="1"/>
        <v>5</v>
      </c>
      <c r="AN18" s="1">
        <f t="shared" si="2"/>
        <v>0</v>
      </c>
      <c r="AO18" s="1">
        <f t="shared" si="3"/>
        <v>0</v>
      </c>
      <c r="AP18" s="1">
        <f t="shared" si="4"/>
        <v>0</v>
      </c>
      <c r="AQ18" s="1">
        <f t="shared" si="5"/>
        <v>1</v>
      </c>
      <c r="AR18" s="1">
        <f t="shared" si="6"/>
        <v>0</v>
      </c>
      <c r="AS18" s="1">
        <f t="shared" si="7"/>
        <v>0</v>
      </c>
      <c r="AT18" s="1" t="b">
        <f t="shared" si="8"/>
        <v>0</v>
      </c>
      <c r="AU18" s="1">
        <f t="shared" si="9"/>
        <v>0</v>
      </c>
      <c r="AV18" s="1">
        <f t="shared" si="10"/>
        <v>0</v>
      </c>
      <c r="AW18" s="1">
        <f t="shared" si="11"/>
        <v>0</v>
      </c>
      <c r="BA18" s="54">
        <f t="shared" si="24"/>
        <v>0</v>
      </c>
      <c r="BB18" s="1">
        <f t="shared" si="25"/>
        <v>0</v>
      </c>
      <c r="BC18" s="1">
        <f t="shared" si="26"/>
        <v>0</v>
      </c>
    </row>
    <row r="19" spans="1:55" ht="16.5" customHeight="1">
      <c r="A19" s="58"/>
      <c r="B19" s="59"/>
      <c r="C19" s="60"/>
      <c r="D19" s="71" t="s">
        <v>177</v>
      </c>
      <c r="E19" s="72">
        <v>0</v>
      </c>
      <c r="F19" s="65"/>
      <c r="G19" s="71" t="s">
        <v>177</v>
      </c>
      <c r="H19" s="72">
        <v>0</v>
      </c>
      <c r="I19" s="31" t="s">
        <v>7</v>
      </c>
      <c r="J19" s="62"/>
      <c r="K19" s="95"/>
      <c r="L19" s="66"/>
      <c r="M19" s="56">
        <f t="shared" si="12"/>
        <v>0</v>
      </c>
      <c r="N19" s="57">
        <f t="shared" si="13"/>
        <v>0</v>
      </c>
      <c r="O19" s="79">
        <f t="shared" si="27"/>
      </c>
      <c r="P19" s="79">
        <f t="shared" si="28"/>
      </c>
      <c r="T19" s="1">
        <v>0</v>
      </c>
      <c r="X19" s="1">
        <v>0</v>
      </c>
      <c r="Y19" s="1">
        <f t="shared" si="14"/>
        <v>0</v>
      </c>
      <c r="Z19" s="1">
        <f t="shared" si="15"/>
        <v>0</v>
      </c>
      <c r="AA19" s="1">
        <f t="shared" si="16"/>
        <v>0</v>
      </c>
      <c r="AB19" s="1">
        <f t="shared" si="17"/>
        <v>1</v>
      </c>
      <c r="AC19" s="1">
        <f t="shared" si="18"/>
        <v>0</v>
      </c>
      <c r="AD19" s="1">
        <f t="shared" si="19"/>
        <v>0</v>
      </c>
      <c r="AE19" s="1" t="b">
        <f t="shared" si="0"/>
        <v>0</v>
      </c>
      <c r="AF19" s="1">
        <f t="shared" si="20"/>
        <v>0</v>
      </c>
      <c r="AG19" s="1">
        <f t="shared" si="21"/>
        <v>0</v>
      </c>
      <c r="AH19" s="1">
        <f t="shared" si="22"/>
        <v>0</v>
      </c>
      <c r="AJ19" s="1">
        <f t="shared" si="23"/>
        <v>0</v>
      </c>
      <c r="AK19" s="1">
        <f t="shared" si="1"/>
        <v>5</v>
      </c>
      <c r="AN19" s="1">
        <f t="shared" si="2"/>
        <v>0</v>
      </c>
      <c r="AO19" s="1">
        <f t="shared" si="3"/>
        <v>0</v>
      </c>
      <c r="AP19" s="1">
        <f t="shared" si="4"/>
        <v>0</v>
      </c>
      <c r="AQ19" s="1">
        <f t="shared" si="5"/>
        <v>1</v>
      </c>
      <c r="AR19" s="1">
        <f t="shared" si="6"/>
        <v>0</v>
      </c>
      <c r="AS19" s="1">
        <f t="shared" si="7"/>
        <v>0</v>
      </c>
      <c r="AT19" s="1" t="b">
        <f t="shared" si="8"/>
        <v>0</v>
      </c>
      <c r="AU19" s="1">
        <f t="shared" si="9"/>
        <v>0</v>
      </c>
      <c r="AV19" s="1">
        <f t="shared" si="10"/>
        <v>0</v>
      </c>
      <c r="AW19" s="1">
        <f t="shared" si="11"/>
        <v>0</v>
      </c>
      <c r="BA19" s="54">
        <f t="shared" si="24"/>
        <v>0</v>
      </c>
      <c r="BB19" s="1">
        <f t="shared" si="25"/>
        <v>0</v>
      </c>
      <c r="BC19" s="1">
        <f t="shared" si="26"/>
        <v>0</v>
      </c>
    </row>
    <row r="20" spans="1:55" ht="16.5" customHeight="1">
      <c r="A20" s="58"/>
      <c r="B20" s="59"/>
      <c r="C20" s="60"/>
      <c r="D20" s="71" t="s">
        <v>177</v>
      </c>
      <c r="E20" s="72">
        <v>0</v>
      </c>
      <c r="F20" s="65"/>
      <c r="G20" s="71" t="s">
        <v>177</v>
      </c>
      <c r="H20" s="72">
        <v>0</v>
      </c>
      <c r="I20" s="31" t="s">
        <v>8</v>
      </c>
      <c r="J20" s="62"/>
      <c r="K20" s="95"/>
      <c r="L20" s="66"/>
      <c r="M20" s="56">
        <f t="shared" si="12"/>
        <v>0</v>
      </c>
      <c r="N20" s="57">
        <f t="shared" si="13"/>
        <v>0</v>
      </c>
      <c r="O20" s="79">
        <f t="shared" si="27"/>
      </c>
      <c r="P20" s="79">
        <f t="shared" si="28"/>
      </c>
      <c r="T20" s="1">
        <v>0</v>
      </c>
      <c r="X20" s="1">
        <v>0</v>
      </c>
      <c r="Y20" s="1">
        <f t="shared" si="14"/>
        <v>0</v>
      </c>
      <c r="Z20" s="1">
        <f t="shared" si="15"/>
        <v>0</v>
      </c>
      <c r="AA20" s="1">
        <f t="shared" si="16"/>
        <v>0</v>
      </c>
      <c r="AB20" s="1">
        <f t="shared" si="17"/>
        <v>1</v>
      </c>
      <c r="AC20" s="1">
        <f t="shared" si="18"/>
        <v>0</v>
      </c>
      <c r="AD20" s="1">
        <f t="shared" si="19"/>
        <v>0</v>
      </c>
      <c r="AE20" s="1" t="b">
        <f t="shared" si="0"/>
        <v>0</v>
      </c>
      <c r="AF20" s="1">
        <f t="shared" si="20"/>
        <v>0</v>
      </c>
      <c r="AG20" s="1">
        <f t="shared" si="21"/>
        <v>0</v>
      </c>
      <c r="AH20" s="1">
        <f t="shared" si="22"/>
        <v>0</v>
      </c>
      <c r="AJ20" s="1">
        <f t="shared" si="23"/>
        <v>0</v>
      </c>
      <c r="AK20" s="1">
        <f t="shared" si="1"/>
        <v>5</v>
      </c>
      <c r="AN20" s="1">
        <f t="shared" si="2"/>
        <v>0</v>
      </c>
      <c r="AO20" s="1">
        <f t="shared" si="3"/>
        <v>0</v>
      </c>
      <c r="AP20" s="1">
        <f t="shared" si="4"/>
        <v>0</v>
      </c>
      <c r="AQ20" s="1">
        <f t="shared" si="5"/>
        <v>1</v>
      </c>
      <c r="AR20" s="1">
        <f t="shared" si="6"/>
        <v>0</v>
      </c>
      <c r="AS20" s="1">
        <f t="shared" si="7"/>
        <v>0</v>
      </c>
      <c r="AT20" s="1" t="b">
        <f t="shared" si="8"/>
        <v>0</v>
      </c>
      <c r="AU20" s="1">
        <f t="shared" si="9"/>
        <v>0</v>
      </c>
      <c r="AV20" s="1">
        <f t="shared" si="10"/>
        <v>0</v>
      </c>
      <c r="AW20" s="1">
        <f t="shared" si="11"/>
        <v>0</v>
      </c>
      <c r="BA20" s="54">
        <f t="shared" si="24"/>
        <v>0</v>
      </c>
      <c r="BB20" s="1">
        <f t="shared" si="25"/>
        <v>0</v>
      </c>
      <c r="BC20" s="1">
        <f t="shared" si="26"/>
        <v>0</v>
      </c>
    </row>
    <row r="21" spans="1:55" ht="16.5" customHeight="1">
      <c r="A21" s="58"/>
      <c r="B21" s="59"/>
      <c r="C21" s="60"/>
      <c r="D21" s="71" t="s">
        <v>177</v>
      </c>
      <c r="E21" s="72">
        <v>0</v>
      </c>
      <c r="F21" s="65"/>
      <c r="G21" s="71" t="s">
        <v>177</v>
      </c>
      <c r="H21" s="72">
        <v>0</v>
      </c>
      <c r="I21" s="31" t="s">
        <v>9</v>
      </c>
      <c r="J21" s="62"/>
      <c r="K21" s="95"/>
      <c r="L21" s="66"/>
      <c r="M21" s="56">
        <f t="shared" si="12"/>
        <v>0</v>
      </c>
      <c r="N21" s="57">
        <f t="shared" si="13"/>
        <v>0</v>
      </c>
      <c r="O21" s="79">
        <f t="shared" si="27"/>
      </c>
      <c r="P21" s="79">
        <f t="shared" si="28"/>
      </c>
      <c r="T21" s="1">
        <v>0</v>
      </c>
      <c r="X21" s="1">
        <v>0</v>
      </c>
      <c r="Y21" s="1">
        <f t="shared" si="14"/>
        <v>0</v>
      </c>
      <c r="Z21" s="1">
        <f t="shared" si="15"/>
        <v>0</v>
      </c>
      <c r="AA21" s="1">
        <f t="shared" si="16"/>
        <v>0</v>
      </c>
      <c r="AB21" s="1">
        <f t="shared" si="17"/>
        <v>1</v>
      </c>
      <c r="AC21" s="1">
        <f t="shared" si="18"/>
        <v>0</v>
      </c>
      <c r="AD21" s="1">
        <f t="shared" si="19"/>
        <v>0</v>
      </c>
      <c r="AE21" s="1" t="b">
        <f t="shared" si="0"/>
        <v>0</v>
      </c>
      <c r="AF21" s="1">
        <f t="shared" si="20"/>
        <v>0</v>
      </c>
      <c r="AG21" s="1">
        <f t="shared" si="21"/>
        <v>0</v>
      </c>
      <c r="AH21" s="1">
        <f t="shared" si="22"/>
        <v>0</v>
      </c>
      <c r="AJ21" s="1">
        <f t="shared" si="23"/>
        <v>0</v>
      </c>
      <c r="AK21" s="1">
        <f t="shared" si="1"/>
        <v>5</v>
      </c>
      <c r="AN21" s="1">
        <f t="shared" si="2"/>
        <v>0</v>
      </c>
      <c r="AO21" s="1">
        <f t="shared" si="3"/>
        <v>0</v>
      </c>
      <c r="AP21" s="1">
        <f t="shared" si="4"/>
        <v>0</v>
      </c>
      <c r="AQ21" s="1">
        <f t="shared" si="5"/>
        <v>1</v>
      </c>
      <c r="AR21" s="1">
        <f t="shared" si="6"/>
        <v>0</v>
      </c>
      <c r="AS21" s="1">
        <f t="shared" si="7"/>
        <v>0</v>
      </c>
      <c r="AT21" s="1" t="b">
        <f t="shared" si="8"/>
        <v>0</v>
      </c>
      <c r="AU21" s="1">
        <f t="shared" si="9"/>
        <v>0</v>
      </c>
      <c r="AV21" s="1">
        <f t="shared" si="10"/>
        <v>0</v>
      </c>
      <c r="AW21" s="1">
        <f t="shared" si="11"/>
        <v>0</v>
      </c>
      <c r="BA21" s="54">
        <f t="shared" si="24"/>
        <v>0</v>
      </c>
      <c r="BB21" s="1">
        <f t="shared" si="25"/>
        <v>0</v>
      </c>
      <c r="BC21" s="1">
        <f t="shared" si="26"/>
        <v>0</v>
      </c>
    </row>
    <row r="22" spans="1:55" ht="17.25" customHeight="1">
      <c r="A22" s="58"/>
      <c r="B22" s="59"/>
      <c r="C22" s="60"/>
      <c r="D22" s="71" t="s">
        <v>177</v>
      </c>
      <c r="E22" s="72">
        <v>0</v>
      </c>
      <c r="F22" s="65"/>
      <c r="G22" s="71" t="s">
        <v>177</v>
      </c>
      <c r="H22" s="72">
        <v>0</v>
      </c>
      <c r="I22" s="31" t="s">
        <v>10</v>
      </c>
      <c r="J22" s="62"/>
      <c r="K22" s="95"/>
      <c r="L22" s="66"/>
      <c r="M22" s="56">
        <f t="shared" si="12"/>
        <v>0</v>
      </c>
      <c r="N22" s="57">
        <f t="shared" si="13"/>
        <v>0</v>
      </c>
      <c r="O22" s="79">
        <f t="shared" si="27"/>
      </c>
      <c r="P22" s="79">
        <f t="shared" si="28"/>
      </c>
      <c r="T22" s="1">
        <v>0</v>
      </c>
      <c r="X22" s="1">
        <v>0</v>
      </c>
      <c r="Y22" s="1">
        <f t="shared" si="14"/>
        <v>0</v>
      </c>
      <c r="Z22" s="1">
        <f t="shared" si="15"/>
        <v>0</v>
      </c>
      <c r="AA22" s="1">
        <f t="shared" si="16"/>
        <v>0</v>
      </c>
      <c r="AB22" s="1">
        <f t="shared" si="17"/>
        <v>1</v>
      </c>
      <c r="AC22" s="1">
        <f t="shared" si="18"/>
        <v>0</v>
      </c>
      <c r="AD22" s="1">
        <f t="shared" si="19"/>
        <v>0</v>
      </c>
      <c r="AE22" s="1" t="b">
        <f t="shared" si="0"/>
        <v>0</v>
      </c>
      <c r="AF22" s="1">
        <f t="shared" si="20"/>
        <v>0</v>
      </c>
      <c r="AG22" s="1">
        <f t="shared" si="21"/>
        <v>0</v>
      </c>
      <c r="AH22" s="1">
        <f t="shared" si="22"/>
        <v>0</v>
      </c>
      <c r="AJ22" s="1">
        <f t="shared" si="23"/>
        <v>0</v>
      </c>
      <c r="AK22" s="1">
        <f t="shared" si="1"/>
        <v>5</v>
      </c>
      <c r="AN22" s="1">
        <f t="shared" si="2"/>
        <v>0</v>
      </c>
      <c r="AO22" s="1">
        <f t="shared" si="3"/>
        <v>0</v>
      </c>
      <c r="AP22" s="1">
        <f t="shared" si="4"/>
        <v>0</v>
      </c>
      <c r="AQ22" s="1">
        <f t="shared" si="5"/>
        <v>1</v>
      </c>
      <c r="AR22" s="1">
        <f t="shared" si="6"/>
        <v>0</v>
      </c>
      <c r="AS22" s="1">
        <f t="shared" si="7"/>
        <v>0</v>
      </c>
      <c r="AT22" s="1" t="b">
        <f t="shared" si="8"/>
        <v>0</v>
      </c>
      <c r="AU22" s="1">
        <f t="shared" si="9"/>
        <v>0</v>
      </c>
      <c r="AV22" s="1">
        <f t="shared" si="10"/>
        <v>0</v>
      </c>
      <c r="AW22" s="1">
        <f t="shared" si="11"/>
        <v>0</v>
      </c>
      <c r="BA22" s="54">
        <f t="shared" si="24"/>
        <v>0</v>
      </c>
      <c r="BB22" s="1">
        <f t="shared" si="25"/>
        <v>0</v>
      </c>
      <c r="BC22" s="1">
        <f t="shared" si="26"/>
        <v>0</v>
      </c>
    </row>
    <row r="23" spans="1:55" ht="17.25" customHeight="1">
      <c r="A23" s="58"/>
      <c r="B23" s="59"/>
      <c r="C23" s="60"/>
      <c r="D23" s="71" t="s">
        <v>177</v>
      </c>
      <c r="E23" s="72">
        <v>0</v>
      </c>
      <c r="F23" s="65"/>
      <c r="G23" s="71" t="s">
        <v>177</v>
      </c>
      <c r="H23" s="72">
        <v>0</v>
      </c>
      <c r="I23" s="31" t="s">
        <v>11</v>
      </c>
      <c r="J23" s="62"/>
      <c r="K23" s="95"/>
      <c r="L23" s="66"/>
      <c r="M23" s="56">
        <f t="shared" si="12"/>
        <v>0</v>
      </c>
      <c r="N23" s="57">
        <f t="shared" si="13"/>
        <v>0</v>
      </c>
      <c r="O23" s="79">
        <f t="shared" si="27"/>
      </c>
      <c r="P23" s="79">
        <f t="shared" si="28"/>
      </c>
      <c r="T23" s="1">
        <v>0</v>
      </c>
      <c r="X23" s="1">
        <v>0</v>
      </c>
      <c r="Y23" s="1">
        <f t="shared" si="14"/>
        <v>0</v>
      </c>
      <c r="Z23" s="1">
        <f t="shared" si="15"/>
        <v>0</v>
      </c>
      <c r="AA23" s="1">
        <f t="shared" si="16"/>
        <v>0</v>
      </c>
      <c r="AB23" s="1">
        <f t="shared" si="17"/>
        <v>1</v>
      </c>
      <c r="AC23" s="1">
        <f t="shared" si="18"/>
        <v>0</v>
      </c>
      <c r="AD23" s="1">
        <f t="shared" si="19"/>
        <v>0</v>
      </c>
      <c r="AE23" s="1" t="b">
        <f t="shared" si="0"/>
        <v>0</v>
      </c>
      <c r="AF23" s="1">
        <f t="shared" si="20"/>
        <v>0</v>
      </c>
      <c r="AG23" s="1">
        <f t="shared" si="21"/>
        <v>0</v>
      </c>
      <c r="AH23" s="1">
        <f t="shared" si="22"/>
        <v>0</v>
      </c>
      <c r="AJ23" s="1">
        <f t="shared" si="23"/>
        <v>0</v>
      </c>
      <c r="AK23" s="1">
        <f t="shared" si="1"/>
        <v>5</v>
      </c>
      <c r="AN23" s="1">
        <f t="shared" si="2"/>
        <v>0</v>
      </c>
      <c r="AO23" s="1">
        <f t="shared" si="3"/>
        <v>0</v>
      </c>
      <c r="AP23" s="1">
        <f t="shared" si="4"/>
        <v>0</v>
      </c>
      <c r="AQ23" s="1">
        <f t="shared" si="5"/>
        <v>1</v>
      </c>
      <c r="AR23" s="1">
        <f t="shared" si="6"/>
        <v>0</v>
      </c>
      <c r="AS23" s="1">
        <f t="shared" si="7"/>
        <v>0</v>
      </c>
      <c r="AT23" s="1" t="b">
        <f t="shared" si="8"/>
        <v>0</v>
      </c>
      <c r="AU23" s="1">
        <f t="shared" si="9"/>
        <v>0</v>
      </c>
      <c r="AV23" s="1">
        <f t="shared" si="10"/>
        <v>0</v>
      </c>
      <c r="AW23" s="1">
        <f t="shared" si="11"/>
        <v>0</v>
      </c>
      <c r="BA23" s="54">
        <f t="shared" si="24"/>
        <v>0</v>
      </c>
      <c r="BB23" s="1">
        <f t="shared" si="25"/>
        <v>0</v>
      </c>
      <c r="BC23" s="1">
        <f t="shared" si="26"/>
        <v>0</v>
      </c>
    </row>
    <row r="24" spans="1:55" ht="17.25" customHeight="1">
      <c r="A24" s="58"/>
      <c r="B24" s="59"/>
      <c r="C24" s="60"/>
      <c r="D24" s="71" t="s">
        <v>177</v>
      </c>
      <c r="E24" s="72">
        <v>0</v>
      </c>
      <c r="F24" s="65"/>
      <c r="G24" s="71" t="s">
        <v>177</v>
      </c>
      <c r="H24" s="72">
        <v>0</v>
      </c>
      <c r="I24" s="31" t="s">
        <v>12</v>
      </c>
      <c r="J24" s="62"/>
      <c r="K24" s="95"/>
      <c r="L24" s="66"/>
      <c r="M24" s="56">
        <f t="shared" si="12"/>
        <v>0</v>
      </c>
      <c r="N24" s="57">
        <f t="shared" si="13"/>
        <v>0</v>
      </c>
      <c r="O24" s="79">
        <f t="shared" si="27"/>
      </c>
      <c r="P24" s="79">
        <f t="shared" si="28"/>
      </c>
      <c r="T24" s="1">
        <v>0</v>
      </c>
      <c r="X24" s="1">
        <v>0</v>
      </c>
      <c r="Y24" s="1">
        <f t="shared" si="14"/>
        <v>0</v>
      </c>
      <c r="Z24" s="1">
        <f t="shared" si="15"/>
        <v>0</v>
      </c>
      <c r="AA24" s="1">
        <f t="shared" si="16"/>
        <v>0</v>
      </c>
      <c r="AB24" s="1">
        <f t="shared" si="17"/>
        <v>1</v>
      </c>
      <c r="AC24" s="1">
        <f t="shared" si="18"/>
        <v>0</v>
      </c>
      <c r="AD24" s="1">
        <f t="shared" si="19"/>
        <v>0</v>
      </c>
      <c r="AE24" s="1" t="b">
        <f t="shared" si="0"/>
        <v>0</v>
      </c>
      <c r="AF24" s="1">
        <f t="shared" si="20"/>
        <v>0</v>
      </c>
      <c r="AG24" s="1">
        <f t="shared" si="21"/>
        <v>0</v>
      </c>
      <c r="AH24" s="1">
        <f t="shared" si="22"/>
        <v>0</v>
      </c>
      <c r="AJ24" s="1">
        <f t="shared" si="23"/>
        <v>0</v>
      </c>
      <c r="AK24" s="1">
        <f t="shared" si="1"/>
        <v>5</v>
      </c>
      <c r="AN24" s="1">
        <f t="shared" si="2"/>
        <v>0</v>
      </c>
      <c r="AO24" s="1">
        <f t="shared" si="3"/>
        <v>0</v>
      </c>
      <c r="AP24" s="1">
        <f t="shared" si="4"/>
        <v>0</v>
      </c>
      <c r="AQ24" s="1">
        <f t="shared" si="5"/>
        <v>1</v>
      </c>
      <c r="AR24" s="1">
        <f t="shared" si="6"/>
        <v>0</v>
      </c>
      <c r="AS24" s="1">
        <f t="shared" si="7"/>
        <v>0</v>
      </c>
      <c r="AT24" s="1" t="b">
        <f t="shared" si="8"/>
        <v>0</v>
      </c>
      <c r="AU24" s="1">
        <f t="shared" si="9"/>
        <v>0</v>
      </c>
      <c r="AV24" s="1">
        <f t="shared" si="10"/>
        <v>0</v>
      </c>
      <c r="AW24" s="1">
        <f t="shared" si="11"/>
        <v>0</v>
      </c>
      <c r="BA24" s="54">
        <f t="shared" si="24"/>
        <v>0</v>
      </c>
      <c r="BB24" s="1">
        <f t="shared" si="25"/>
        <v>0</v>
      </c>
      <c r="BC24" s="1">
        <f t="shared" si="26"/>
        <v>0</v>
      </c>
    </row>
    <row r="25" spans="1:55" ht="17.25" customHeight="1">
      <c r="A25" s="58"/>
      <c r="B25" s="59"/>
      <c r="C25" s="60"/>
      <c r="D25" s="71" t="s">
        <v>177</v>
      </c>
      <c r="E25" s="72">
        <v>0</v>
      </c>
      <c r="F25" s="62"/>
      <c r="G25" s="71" t="s">
        <v>177</v>
      </c>
      <c r="H25" s="72">
        <v>0</v>
      </c>
      <c r="I25" s="31" t="s">
        <v>13</v>
      </c>
      <c r="J25" s="62"/>
      <c r="K25" s="95"/>
      <c r="L25" s="67"/>
      <c r="M25" s="56">
        <f t="shared" si="12"/>
        <v>0</v>
      </c>
      <c r="N25" s="57">
        <f t="shared" si="13"/>
        <v>0</v>
      </c>
      <c r="O25" s="79">
        <f t="shared" si="27"/>
      </c>
      <c r="P25" s="79">
        <f t="shared" si="28"/>
      </c>
      <c r="T25" s="1">
        <v>0</v>
      </c>
      <c r="X25" s="1">
        <v>0</v>
      </c>
      <c r="Y25" s="1">
        <f t="shared" si="14"/>
        <v>0</v>
      </c>
      <c r="Z25" s="1">
        <f t="shared" si="15"/>
        <v>0</v>
      </c>
      <c r="AA25" s="1">
        <f t="shared" si="16"/>
        <v>0</v>
      </c>
      <c r="AB25" s="1">
        <f t="shared" si="17"/>
        <v>1</v>
      </c>
      <c r="AC25" s="1">
        <f t="shared" si="18"/>
        <v>0</v>
      </c>
      <c r="AD25" s="1">
        <f t="shared" si="19"/>
        <v>0</v>
      </c>
      <c r="AE25" s="1" t="b">
        <f t="shared" si="0"/>
        <v>0</v>
      </c>
      <c r="AF25" s="1">
        <f t="shared" si="20"/>
        <v>0</v>
      </c>
      <c r="AG25" s="1">
        <f t="shared" si="21"/>
        <v>0</v>
      </c>
      <c r="AH25" s="1">
        <f t="shared" si="22"/>
        <v>0</v>
      </c>
      <c r="AJ25" s="1">
        <f t="shared" si="23"/>
        <v>0</v>
      </c>
      <c r="AK25" s="1">
        <f t="shared" si="1"/>
        <v>5</v>
      </c>
      <c r="AN25" s="1">
        <f t="shared" si="2"/>
        <v>0</v>
      </c>
      <c r="AO25" s="1">
        <f t="shared" si="3"/>
        <v>0</v>
      </c>
      <c r="AP25" s="1">
        <f t="shared" si="4"/>
        <v>0</v>
      </c>
      <c r="AQ25" s="1">
        <f t="shared" si="5"/>
        <v>1</v>
      </c>
      <c r="AR25" s="1">
        <f t="shared" si="6"/>
        <v>0</v>
      </c>
      <c r="AS25" s="1">
        <f t="shared" si="7"/>
        <v>0</v>
      </c>
      <c r="AT25" s="1" t="b">
        <f t="shared" si="8"/>
        <v>0</v>
      </c>
      <c r="AU25" s="1">
        <f t="shared" si="9"/>
        <v>0</v>
      </c>
      <c r="AV25" s="1">
        <f t="shared" si="10"/>
        <v>0</v>
      </c>
      <c r="AW25" s="1">
        <f t="shared" si="11"/>
        <v>0</v>
      </c>
      <c r="BA25" s="54">
        <f t="shared" si="24"/>
        <v>0</v>
      </c>
      <c r="BB25" s="1">
        <f t="shared" si="25"/>
        <v>0</v>
      </c>
      <c r="BC25" s="1">
        <f t="shared" si="26"/>
        <v>0</v>
      </c>
    </row>
    <row r="26" spans="1:55" ht="17.25" customHeight="1">
      <c r="A26" s="61"/>
      <c r="B26" s="62"/>
      <c r="C26" s="63"/>
      <c r="D26" s="71" t="s">
        <v>177</v>
      </c>
      <c r="E26" s="72">
        <v>0</v>
      </c>
      <c r="F26" s="62"/>
      <c r="G26" s="71" t="s">
        <v>177</v>
      </c>
      <c r="H26" s="72">
        <v>0</v>
      </c>
      <c r="I26" s="32" t="s">
        <v>14</v>
      </c>
      <c r="J26" s="62"/>
      <c r="K26" s="95"/>
      <c r="L26" s="66"/>
      <c r="M26" s="56">
        <f t="shared" si="12"/>
        <v>0</v>
      </c>
      <c r="N26" s="57">
        <f t="shared" si="13"/>
        <v>0</v>
      </c>
      <c r="O26" s="79">
        <f t="shared" si="27"/>
      </c>
      <c r="P26" s="79">
        <f t="shared" si="28"/>
      </c>
      <c r="T26" s="1">
        <v>0</v>
      </c>
      <c r="X26" s="1">
        <v>0</v>
      </c>
      <c r="Y26" s="1">
        <f t="shared" si="14"/>
        <v>0</v>
      </c>
      <c r="Z26" s="1">
        <f t="shared" si="15"/>
        <v>0</v>
      </c>
      <c r="AA26" s="1">
        <f t="shared" si="16"/>
        <v>0</v>
      </c>
      <c r="AB26" s="1">
        <f t="shared" si="17"/>
        <v>1</v>
      </c>
      <c r="AC26" s="1">
        <f t="shared" si="18"/>
        <v>0</v>
      </c>
      <c r="AD26" s="1">
        <f t="shared" si="19"/>
        <v>0</v>
      </c>
      <c r="AE26" s="1" t="b">
        <f t="shared" si="0"/>
        <v>0</v>
      </c>
      <c r="AF26" s="1">
        <f t="shared" si="20"/>
        <v>0</v>
      </c>
      <c r="AG26" s="1">
        <f t="shared" si="21"/>
        <v>0</v>
      </c>
      <c r="AH26" s="1">
        <f t="shared" si="22"/>
        <v>0</v>
      </c>
      <c r="AJ26" s="1">
        <f t="shared" si="23"/>
        <v>0</v>
      </c>
      <c r="AK26" s="1">
        <f t="shared" si="1"/>
        <v>5</v>
      </c>
      <c r="AN26" s="1">
        <f t="shared" si="2"/>
        <v>0</v>
      </c>
      <c r="AO26" s="1">
        <f t="shared" si="3"/>
        <v>0</v>
      </c>
      <c r="AP26" s="1">
        <f t="shared" si="4"/>
        <v>0</v>
      </c>
      <c r="AQ26" s="1">
        <f t="shared" si="5"/>
        <v>1</v>
      </c>
      <c r="AR26" s="1">
        <f t="shared" si="6"/>
        <v>0</v>
      </c>
      <c r="AS26" s="1">
        <f t="shared" si="7"/>
        <v>0</v>
      </c>
      <c r="AT26" s="1" t="b">
        <f t="shared" si="8"/>
        <v>0</v>
      </c>
      <c r="AU26" s="1">
        <f t="shared" si="9"/>
        <v>0</v>
      </c>
      <c r="AV26" s="1">
        <f t="shared" si="10"/>
        <v>0</v>
      </c>
      <c r="AW26" s="1">
        <f t="shared" si="11"/>
        <v>0</v>
      </c>
      <c r="BA26" s="54">
        <f t="shared" si="24"/>
        <v>0</v>
      </c>
      <c r="BB26" s="1">
        <f t="shared" si="25"/>
        <v>0</v>
      </c>
      <c r="BC26" s="1">
        <f t="shared" si="26"/>
        <v>0</v>
      </c>
    </row>
    <row r="27" spans="1:55" ht="17.25" customHeight="1">
      <c r="A27" s="61"/>
      <c r="B27" s="62"/>
      <c r="C27" s="63"/>
      <c r="D27" s="71" t="s">
        <v>177</v>
      </c>
      <c r="E27" s="72">
        <v>0</v>
      </c>
      <c r="F27" s="62"/>
      <c r="G27" s="71" t="s">
        <v>177</v>
      </c>
      <c r="H27" s="72">
        <v>0</v>
      </c>
      <c r="I27" s="32" t="s">
        <v>15</v>
      </c>
      <c r="J27" s="62"/>
      <c r="K27" s="95"/>
      <c r="L27" s="66"/>
      <c r="M27" s="56">
        <f t="shared" si="12"/>
        <v>0</v>
      </c>
      <c r="N27" s="57">
        <f t="shared" si="13"/>
        <v>0</v>
      </c>
      <c r="O27" s="79">
        <f>IF(K27&lt;&gt;0,AH27,"")</f>
      </c>
      <c r="P27" s="79">
        <f>IF(K27&lt;&gt;0,AW27,"")</f>
      </c>
      <c r="T27" s="1">
        <v>0</v>
      </c>
      <c r="X27" s="1">
        <v>0</v>
      </c>
      <c r="Y27" s="1">
        <f t="shared" si="14"/>
        <v>0</v>
      </c>
      <c r="Z27" s="1">
        <f>X27/$Z$4</f>
        <v>0</v>
      </c>
      <c r="AA27" s="1">
        <f>(T27-$T$8)*2/$Z$4</f>
        <v>0</v>
      </c>
      <c r="AB27" s="1">
        <f>SIN(Y27)*SIN(Z27)+COS(Y27)*COS(Z27)*COS(AA27)</f>
        <v>1</v>
      </c>
      <c r="AC27" s="1">
        <f t="shared" si="18"/>
        <v>0</v>
      </c>
      <c r="AD27" s="1">
        <f t="shared" si="19"/>
        <v>0</v>
      </c>
      <c r="AE27" s="1" t="b">
        <f>IF(Y27&lt;&gt;Z27,90*(1+ABS(Y27-Z27)/(Y27-Z27)))</f>
        <v>0</v>
      </c>
      <c r="AF27" s="1">
        <f>IF(AA27&lt;&gt;0,90+$Z$4*ATAN((SIN(Y27)*AB27-SIN(Z27))/(SIN(AA27)*COS(Y27)^2)),AE27*1)</f>
        <v>0</v>
      </c>
      <c r="AG27" s="1">
        <f>IF(SIN(AA27)&lt;0,AF27+180,AF27*1)</f>
        <v>0</v>
      </c>
      <c r="AH27" s="1">
        <f t="shared" si="22"/>
        <v>0</v>
      </c>
      <c r="AJ27" s="1">
        <f>6365.11*AD27</f>
        <v>0</v>
      </c>
      <c r="AK27" s="1">
        <f t="shared" si="1"/>
        <v>5</v>
      </c>
      <c r="AN27" s="1">
        <f>X27/$Z$4</f>
        <v>0</v>
      </c>
      <c r="AO27" s="1">
        <f t="shared" si="3"/>
        <v>0</v>
      </c>
      <c r="AP27" s="1">
        <f>($T$8-T27)*2/$Z$4</f>
        <v>0</v>
      </c>
      <c r="AQ27" s="1">
        <f>SIN(AN27)*SIN(AO27)+COS(AN27)*COS(AO27)*COS(AP27)</f>
        <v>1</v>
      </c>
      <c r="AR27" s="1">
        <f t="shared" si="6"/>
        <v>0</v>
      </c>
      <c r="AS27" s="1">
        <f>IF(AC27&lt;0,180/$Z$4+AC27,AC27)</f>
        <v>0</v>
      </c>
      <c r="AT27" s="1" t="b">
        <f>IF(AN27&lt;&gt;AO27,90*(1+ABS(AN27-AO27)/(AN27-AO27)))</f>
        <v>0</v>
      </c>
      <c r="AU27" s="1">
        <f>IF(AP27&lt;&gt;0,90+$Z$4*ATAN((SIN(AN27)*AQ27-SIN(AO27))/(SIN(AP27)*COS(AN27)^2)),AT27*1)</f>
        <v>0</v>
      </c>
      <c r="AV27" s="1">
        <f>IF(SIN(AP27)&lt;0,AU27+180,AU27*1)</f>
        <v>0</v>
      </c>
      <c r="AW27" s="1">
        <f t="shared" si="11"/>
        <v>0</v>
      </c>
      <c r="BA27" s="54">
        <f>M27</f>
        <v>0</v>
      </c>
      <c r="BB27" s="1">
        <f>C27</f>
        <v>0</v>
      </c>
      <c r="BC27" s="1">
        <f>K27</f>
        <v>0</v>
      </c>
    </row>
    <row r="28" spans="1:55" ht="17.25" customHeight="1">
      <c r="A28" s="61"/>
      <c r="B28" s="62"/>
      <c r="C28" s="63"/>
      <c r="D28" s="71" t="s">
        <v>177</v>
      </c>
      <c r="E28" s="72">
        <v>0</v>
      </c>
      <c r="F28" s="62"/>
      <c r="G28" s="71" t="s">
        <v>177</v>
      </c>
      <c r="H28" s="72">
        <v>0</v>
      </c>
      <c r="I28" s="32" t="s">
        <v>16</v>
      </c>
      <c r="J28" s="62"/>
      <c r="K28" s="95"/>
      <c r="L28" s="66"/>
      <c r="M28" s="56">
        <f t="shared" si="12"/>
        <v>0</v>
      </c>
      <c r="N28" s="57">
        <f t="shared" si="13"/>
        <v>0</v>
      </c>
      <c r="O28" s="79">
        <f>IF(K28&lt;&gt;0,AH28,"")</f>
      </c>
      <c r="P28" s="79">
        <f>IF(K28&lt;&gt;0,AW28,"")</f>
      </c>
      <c r="T28" s="1">
        <v>0</v>
      </c>
      <c r="X28" s="1">
        <v>0</v>
      </c>
      <c r="Y28" s="1">
        <f t="shared" si="14"/>
        <v>0</v>
      </c>
      <c r="Z28" s="1">
        <f>X28/$Z$4</f>
        <v>0</v>
      </c>
      <c r="AA28" s="1">
        <f>(T28-$T$8)*2/$Z$4</f>
        <v>0</v>
      </c>
      <c r="AB28" s="1">
        <f>SIN(Y28)*SIN(Z28)+COS(Y28)*COS(Z28)*COS(AA28)</f>
        <v>1</v>
      </c>
      <c r="AC28" s="1">
        <f t="shared" si="18"/>
        <v>0</v>
      </c>
      <c r="AD28" s="1">
        <f t="shared" si="19"/>
        <v>0</v>
      </c>
      <c r="AE28" s="1" t="b">
        <f>IF(Y28&lt;&gt;Z28,90*(1+ABS(Y28-Z28)/(Y28-Z28)))</f>
        <v>0</v>
      </c>
      <c r="AF28" s="1">
        <f>IF(AA28&lt;&gt;0,90+$Z$4*ATAN((SIN(Y28)*AB28-SIN(Z28))/(SIN(AA28)*COS(Y28)^2)),AE28*1)</f>
        <v>0</v>
      </c>
      <c r="AG28" s="1">
        <f>IF(SIN(AA28)&lt;0,AF28+180,AF28*1)</f>
        <v>0</v>
      </c>
      <c r="AH28" s="1">
        <f t="shared" si="22"/>
        <v>0</v>
      </c>
      <c r="AJ28" s="1">
        <f>6365.11*AD28</f>
        <v>0</v>
      </c>
      <c r="AK28" s="1">
        <f t="shared" si="1"/>
        <v>5</v>
      </c>
      <c r="AN28" s="1">
        <f>X28/$Z$4</f>
        <v>0</v>
      </c>
      <c r="AO28" s="1">
        <f t="shared" si="3"/>
        <v>0</v>
      </c>
      <c r="AP28" s="1">
        <f>($T$8-T28)*2/$Z$4</f>
        <v>0</v>
      </c>
      <c r="AQ28" s="1">
        <f>SIN(AN28)*SIN(AO28)+COS(AN28)*COS(AO28)*COS(AP28)</f>
        <v>1</v>
      </c>
      <c r="AR28" s="1">
        <f t="shared" si="6"/>
        <v>0</v>
      </c>
      <c r="AS28" s="1">
        <f>IF(AC28&lt;0,180/$Z$4+AC28,AC28)</f>
        <v>0</v>
      </c>
      <c r="AT28" s="1" t="b">
        <f>IF(AN28&lt;&gt;AO28,90*(1+ABS(AN28-AO28)/(AN28-AO28)))</f>
        <v>0</v>
      </c>
      <c r="AU28" s="1">
        <f>IF(AP28&lt;&gt;0,90+$Z$4*ATAN((SIN(AN28)*AQ28-SIN(AO28))/(SIN(AP28)*COS(AN28)^2)),AT28*1)</f>
        <v>0</v>
      </c>
      <c r="AV28" s="1">
        <f>IF(SIN(AP28)&lt;0,AU28+180,AU28*1)</f>
        <v>0</v>
      </c>
      <c r="AW28" s="1">
        <f t="shared" si="11"/>
        <v>0</v>
      </c>
      <c r="BA28" s="54">
        <f>M28</f>
        <v>0</v>
      </c>
      <c r="BB28" s="1">
        <f>C28</f>
        <v>0</v>
      </c>
      <c r="BC28" s="1">
        <f>K28</f>
        <v>0</v>
      </c>
    </row>
    <row r="29" spans="1:55" s="29" customFormat="1" ht="16.5" customHeight="1">
      <c r="A29" s="64"/>
      <c r="B29" s="62"/>
      <c r="C29" s="63"/>
      <c r="D29" s="71" t="s">
        <v>177</v>
      </c>
      <c r="E29" s="72">
        <v>0</v>
      </c>
      <c r="F29" s="62"/>
      <c r="G29" s="71" t="s">
        <v>177</v>
      </c>
      <c r="H29" s="72">
        <v>0</v>
      </c>
      <c r="I29" s="32" t="s">
        <v>17</v>
      </c>
      <c r="J29" s="62"/>
      <c r="K29" s="95"/>
      <c r="L29" s="66"/>
      <c r="M29" s="56">
        <f t="shared" si="12"/>
        <v>0</v>
      </c>
      <c r="N29" s="57">
        <f t="shared" si="13"/>
        <v>0</v>
      </c>
      <c r="O29" s="79">
        <f t="shared" si="27"/>
      </c>
      <c r="P29" s="79">
        <f t="shared" si="28"/>
      </c>
      <c r="Q29" s="1"/>
      <c r="R29" s="1"/>
      <c r="S29" s="1"/>
      <c r="T29" s="1">
        <v>0</v>
      </c>
      <c r="U29" s="1"/>
      <c r="V29" s="1"/>
      <c r="W29" s="1"/>
      <c r="X29" s="1">
        <v>0</v>
      </c>
      <c r="Y29" s="1">
        <f t="shared" si="14"/>
        <v>0</v>
      </c>
      <c r="Z29" s="1">
        <f t="shared" si="15"/>
        <v>0</v>
      </c>
      <c r="AA29" s="1">
        <f t="shared" si="16"/>
        <v>0</v>
      </c>
      <c r="AB29" s="1">
        <f t="shared" si="17"/>
        <v>1</v>
      </c>
      <c r="AC29" s="1">
        <f t="shared" si="18"/>
        <v>0</v>
      </c>
      <c r="AD29" s="1">
        <f t="shared" si="19"/>
        <v>0</v>
      </c>
      <c r="AE29" s="1" t="b">
        <f t="shared" si="0"/>
        <v>0</v>
      </c>
      <c r="AF29" s="1">
        <f t="shared" si="20"/>
        <v>0</v>
      </c>
      <c r="AG29" s="1">
        <f t="shared" si="21"/>
        <v>0</v>
      </c>
      <c r="AH29" s="1">
        <f t="shared" si="22"/>
        <v>0</v>
      </c>
      <c r="AJ29" s="1">
        <f t="shared" si="23"/>
        <v>0</v>
      </c>
      <c r="AK29" s="1">
        <f t="shared" si="1"/>
        <v>5</v>
      </c>
      <c r="AN29" s="1">
        <f t="shared" si="2"/>
        <v>0</v>
      </c>
      <c r="AO29" s="1">
        <f t="shared" si="3"/>
        <v>0</v>
      </c>
      <c r="AP29" s="1">
        <f t="shared" si="4"/>
        <v>0</v>
      </c>
      <c r="AQ29" s="1">
        <f t="shared" si="5"/>
        <v>1</v>
      </c>
      <c r="AR29" s="1">
        <f t="shared" si="6"/>
        <v>0</v>
      </c>
      <c r="AS29" s="1">
        <f t="shared" si="7"/>
        <v>0</v>
      </c>
      <c r="AT29" s="1" t="b">
        <f t="shared" si="8"/>
        <v>0</v>
      </c>
      <c r="AU29" s="1">
        <f t="shared" si="9"/>
        <v>0</v>
      </c>
      <c r="AV29" s="1">
        <f t="shared" si="10"/>
        <v>0</v>
      </c>
      <c r="AW29" s="1">
        <f t="shared" si="11"/>
        <v>0</v>
      </c>
      <c r="BA29" s="54">
        <f t="shared" si="24"/>
        <v>0</v>
      </c>
      <c r="BB29" s="1">
        <f t="shared" si="25"/>
        <v>0</v>
      </c>
      <c r="BC29" s="1">
        <f t="shared" si="26"/>
        <v>0</v>
      </c>
    </row>
    <row r="30" spans="1:55" ht="17.25" customHeight="1">
      <c r="A30" s="61"/>
      <c r="B30" s="62"/>
      <c r="C30" s="63"/>
      <c r="D30" s="71" t="s">
        <v>177</v>
      </c>
      <c r="E30" s="72">
        <v>0</v>
      </c>
      <c r="F30" s="62"/>
      <c r="G30" s="71" t="s">
        <v>177</v>
      </c>
      <c r="H30" s="72">
        <v>0</v>
      </c>
      <c r="I30" s="32" t="s">
        <v>18</v>
      </c>
      <c r="J30" s="62"/>
      <c r="K30" s="95"/>
      <c r="L30" s="66"/>
      <c r="M30" s="56">
        <f t="shared" si="12"/>
        <v>0</v>
      </c>
      <c r="N30" s="57">
        <f t="shared" si="13"/>
        <v>0</v>
      </c>
      <c r="O30" s="79">
        <f>IF(K30&lt;&gt;0,AH30,"")</f>
      </c>
      <c r="P30" s="79">
        <f>IF(K30&lt;&gt;0,AW30,"")</f>
      </c>
      <c r="T30" s="1">
        <v>0</v>
      </c>
      <c r="X30" s="1">
        <v>0</v>
      </c>
      <c r="Y30" s="1">
        <f t="shared" si="14"/>
        <v>0</v>
      </c>
      <c r="Z30" s="1">
        <f>X30/$Z$4</f>
        <v>0</v>
      </c>
      <c r="AA30" s="1">
        <f>(T30-$T$8)*2/$Z$4</f>
        <v>0</v>
      </c>
      <c r="AB30" s="1">
        <f>SIN(Y30)*SIN(Z30)+COS(Y30)*COS(Z30)*COS(AA30)</f>
        <v>1</v>
      </c>
      <c r="AC30" s="1">
        <f t="shared" si="18"/>
        <v>0</v>
      </c>
      <c r="AD30" s="1">
        <f t="shared" si="19"/>
        <v>0</v>
      </c>
      <c r="AE30" s="1" t="b">
        <f>IF(Y30&lt;&gt;Z30,90*(1+ABS(Y30-Z30)/(Y30-Z30)))</f>
        <v>0</v>
      </c>
      <c r="AF30" s="1">
        <f>IF(AA30&lt;&gt;0,90+$Z$4*ATAN((SIN(Y30)*AB30-SIN(Z30))/(SIN(AA30)*COS(Y30)^2)),AE30*1)</f>
        <v>0</v>
      </c>
      <c r="AG30" s="1">
        <f>IF(SIN(AA30)&lt;0,AF30+180,AF30*1)</f>
        <v>0</v>
      </c>
      <c r="AH30" s="1">
        <f t="shared" si="22"/>
        <v>0</v>
      </c>
      <c r="AJ30" s="1">
        <f>6365.11*AD30</f>
        <v>0</v>
      </c>
      <c r="AK30" s="1">
        <f t="shared" si="1"/>
        <v>5</v>
      </c>
      <c r="AN30" s="1">
        <f>X30/$Z$4</f>
        <v>0</v>
      </c>
      <c r="AO30" s="1">
        <f t="shared" si="3"/>
        <v>0</v>
      </c>
      <c r="AP30" s="1">
        <f>($T$8-T30)*2/$Z$4</f>
        <v>0</v>
      </c>
      <c r="AQ30" s="1">
        <f>SIN(AN30)*SIN(AO30)+COS(AN30)*COS(AO30)*COS(AP30)</f>
        <v>1</v>
      </c>
      <c r="AR30" s="1">
        <f t="shared" si="6"/>
        <v>0</v>
      </c>
      <c r="AS30" s="1">
        <f>IF(AC30&lt;0,180/$Z$4+AC30,AC30)</f>
        <v>0</v>
      </c>
      <c r="AT30" s="1" t="b">
        <f>IF(AN30&lt;&gt;AO30,90*(1+ABS(AN30-AO30)/(AN30-AO30)))</f>
        <v>0</v>
      </c>
      <c r="AU30" s="1">
        <f>IF(AP30&lt;&gt;0,90+$Z$4*ATAN((SIN(AN30)*AQ30-SIN(AO30))/(SIN(AP30)*COS(AN30)^2)),AT30*1)</f>
        <v>0</v>
      </c>
      <c r="AV30" s="1">
        <f>IF(SIN(AP30)&lt;0,AU30+180,AU30*1)</f>
        <v>0</v>
      </c>
      <c r="AW30" s="1">
        <f t="shared" si="11"/>
        <v>0</v>
      </c>
      <c r="BA30" s="54">
        <f>M30</f>
        <v>0</v>
      </c>
      <c r="BB30" s="1">
        <f>C30</f>
        <v>0</v>
      </c>
      <c r="BC30" s="1">
        <f>K30</f>
        <v>0</v>
      </c>
    </row>
    <row r="31" spans="1:55" s="29" customFormat="1" ht="17.25" customHeight="1">
      <c r="A31" s="61"/>
      <c r="B31" s="62"/>
      <c r="C31" s="63"/>
      <c r="D31" s="71" t="s">
        <v>177</v>
      </c>
      <c r="E31" s="72">
        <v>0</v>
      </c>
      <c r="F31" s="62"/>
      <c r="G31" s="71" t="s">
        <v>177</v>
      </c>
      <c r="H31" s="72">
        <v>0</v>
      </c>
      <c r="I31" s="32" t="s">
        <v>19</v>
      </c>
      <c r="J31" s="62"/>
      <c r="K31" s="95"/>
      <c r="L31" s="66"/>
      <c r="M31" s="56">
        <f t="shared" si="12"/>
        <v>0</v>
      </c>
      <c r="N31" s="57">
        <f t="shared" si="13"/>
        <v>0</v>
      </c>
      <c r="O31" s="79">
        <f aca="true" t="shared" si="29" ref="O31:O40">IF(K31&lt;&gt;0,AH31,"")</f>
      </c>
      <c r="P31" s="79">
        <f aca="true" t="shared" si="30" ref="P31:P40">IF(K31&lt;&gt;0,AW31,"")</f>
      </c>
      <c r="Q31" s="1"/>
      <c r="R31" s="1"/>
      <c r="S31" s="1"/>
      <c r="T31" s="1">
        <v>0</v>
      </c>
      <c r="U31" s="1"/>
      <c r="V31" s="1"/>
      <c r="W31" s="1"/>
      <c r="X31" s="1">
        <v>0</v>
      </c>
      <c r="Y31" s="1">
        <f t="shared" si="14"/>
        <v>0</v>
      </c>
      <c r="Z31" s="1">
        <f aca="true" t="shared" si="31" ref="Z31:Z40">X31/$Z$4</f>
        <v>0</v>
      </c>
      <c r="AA31" s="1">
        <f aca="true" t="shared" si="32" ref="AA31:AA40">(T31-$T$8)*2/$Z$4</f>
        <v>0</v>
      </c>
      <c r="AB31" s="1">
        <f aca="true" t="shared" si="33" ref="AB31:AB40">SIN(Y31)*SIN(Z31)+COS(Y31)*COS(Z31)*COS(AA31)</f>
        <v>1</v>
      </c>
      <c r="AC31" s="1">
        <f t="shared" si="18"/>
        <v>0</v>
      </c>
      <c r="AD31" s="1">
        <f t="shared" si="19"/>
        <v>0</v>
      </c>
      <c r="AE31" s="1" t="b">
        <f aca="true" t="shared" si="34" ref="AE31:AE40">IF(Y31&lt;&gt;Z31,90*(1+ABS(Y31-Z31)/(Y31-Z31)))</f>
        <v>0</v>
      </c>
      <c r="AF31" s="1">
        <f aca="true" t="shared" si="35" ref="AF31:AF40">IF(AA31&lt;&gt;0,90+$Z$4*ATAN((SIN(Y31)*AB31-SIN(Z31))/(SIN(AA31)*COS(Y31)^2)),AE31*1)</f>
        <v>0</v>
      </c>
      <c r="AG31" s="1">
        <f aca="true" t="shared" si="36" ref="AG31:AG40">IF(SIN(AA31)&lt;0,AF31+180,AF31*1)</f>
        <v>0</v>
      </c>
      <c r="AH31" s="1">
        <f t="shared" si="22"/>
        <v>0</v>
      </c>
      <c r="AI31" s="1"/>
      <c r="AJ31" s="1">
        <f aca="true" t="shared" si="37" ref="AJ31:AJ40">6365.11*AD31</f>
        <v>0</v>
      </c>
      <c r="AK31" s="1">
        <f t="shared" si="1"/>
        <v>5</v>
      </c>
      <c r="AL31" s="1"/>
      <c r="AM31" s="1"/>
      <c r="AN31" s="1">
        <f aca="true" t="shared" si="38" ref="AN31:AN40">X31/$Z$4</f>
        <v>0</v>
      </c>
      <c r="AO31" s="1">
        <f t="shared" si="3"/>
        <v>0</v>
      </c>
      <c r="AP31" s="1">
        <f aca="true" t="shared" si="39" ref="AP31:AP40">($T$8-T31)*2/$Z$4</f>
        <v>0</v>
      </c>
      <c r="AQ31" s="1">
        <f aca="true" t="shared" si="40" ref="AQ31:AQ40">SIN(AN31)*SIN(AO31)+COS(AN31)*COS(AO31)*COS(AP31)</f>
        <v>1</v>
      </c>
      <c r="AR31" s="1">
        <f t="shared" si="6"/>
        <v>0</v>
      </c>
      <c r="AS31" s="1">
        <f aca="true" t="shared" si="41" ref="AS31:AS40">IF(AC31&lt;0,180/$Z$4+AC31,AC31)</f>
        <v>0</v>
      </c>
      <c r="AT31" s="1" t="b">
        <f aca="true" t="shared" si="42" ref="AT31:AT40">IF(AN31&lt;&gt;AO31,90*(1+ABS(AN31-AO31)/(AN31-AO31)))</f>
        <v>0</v>
      </c>
      <c r="AU31" s="1">
        <f aca="true" t="shared" si="43" ref="AU31:AU40">IF(AP31&lt;&gt;0,90+$Z$4*ATAN((SIN(AN31)*AQ31-SIN(AO31))/(SIN(AP31)*COS(AN31)^2)),AT31*1)</f>
        <v>0</v>
      </c>
      <c r="AV31" s="1">
        <f aca="true" t="shared" si="44" ref="AV31:AV40">IF(SIN(AP31)&lt;0,AU31+180,AU31*1)</f>
        <v>0</v>
      </c>
      <c r="AW31" s="1">
        <f t="shared" si="11"/>
        <v>0</v>
      </c>
      <c r="AX31" s="1"/>
      <c r="AY31" s="1"/>
      <c r="AZ31" s="1"/>
      <c r="BA31" s="54">
        <f aca="true" t="shared" si="45" ref="BA31:BA40">M31</f>
        <v>0</v>
      </c>
      <c r="BB31" s="1">
        <f aca="true" t="shared" si="46" ref="BB31:BB40">C31</f>
        <v>0</v>
      </c>
      <c r="BC31" s="1">
        <f aca="true" t="shared" si="47" ref="BC31:BC40">K31</f>
        <v>0</v>
      </c>
    </row>
    <row r="32" spans="1:55" s="29" customFormat="1" ht="15">
      <c r="A32" s="61"/>
      <c r="B32" s="62"/>
      <c r="C32" s="63"/>
      <c r="D32" s="71" t="s">
        <v>177</v>
      </c>
      <c r="E32" s="72">
        <v>0</v>
      </c>
      <c r="F32" s="62"/>
      <c r="G32" s="71" t="s">
        <v>177</v>
      </c>
      <c r="H32" s="72">
        <v>0</v>
      </c>
      <c r="I32" s="32" t="s">
        <v>42</v>
      </c>
      <c r="J32" s="62"/>
      <c r="K32" s="95"/>
      <c r="L32" s="66"/>
      <c r="M32" s="56">
        <f t="shared" si="12"/>
        <v>0</v>
      </c>
      <c r="N32" s="57">
        <f t="shared" si="13"/>
        <v>0</v>
      </c>
      <c r="O32" s="79">
        <f t="shared" si="29"/>
      </c>
      <c r="P32" s="79">
        <f t="shared" si="30"/>
      </c>
      <c r="Q32" s="1"/>
      <c r="R32" s="1"/>
      <c r="S32" s="1"/>
      <c r="T32" s="1">
        <v>0</v>
      </c>
      <c r="U32" s="1"/>
      <c r="V32" s="1"/>
      <c r="W32" s="1"/>
      <c r="X32" s="1">
        <v>0</v>
      </c>
      <c r="Y32" s="1">
        <f t="shared" si="14"/>
        <v>0</v>
      </c>
      <c r="Z32" s="1">
        <f t="shared" si="31"/>
        <v>0</v>
      </c>
      <c r="AA32" s="1">
        <f t="shared" si="32"/>
        <v>0</v>
      </c>
      <c r="AB32" s="1">
        <f t="shared" si="33"/>
        <v>1</v>
      </c>
      <c r="AC32" s="1">
        <f t="shared" si="18"/>
        <v>0</v>
      </c>
      <c r="AD32" s="1">
        <f t="shared" si="19"/>
        <v>0</v>
      </c>
      <c r="AE32" s="1" t="b">
        <f t="shared" si="34"/>
        <v>0</v>
      </c>
      <c r="AF32" s="1">
        <f t="shared" si="35"/>
        <v>0</v>
      </c>
      <c r="AG32" s="1">
        <f t="shared" si="36"/>
        <v>0</v>
      </c>
      <c r="AH32" s="1">
        <f t="shared" si="22"/>
        <v>0</v>
      </c>
      <c r="AI32" s="1"/>
      <c r="AJ32" s="1">
        <f t="shared" si="37"/>
        <v>0</v>
      </c>
      <c r="AK32" s="1">
        <f t="shared" si="1"/>
        <v>5</v>
      </c>
      <c r="AL32" s="1"/>
      <c r="AM32" s="1"/>
      <c r="AN32" s="1">
        <f t="shared" si="38"/>
        <v>0</v>
      </c>
      <c r="AO32" s="1">
        <f t="shared" si="3"/>
        <v>0</v>
      </c>
      <c r="AP32" s="1">
        <f t="shared" si="39"/>
        <v>0</v>
      </c>
      <c r="AQ32" s="1">
        <f t="shared" si="40"/>
        <v>1</v>
      </c>
      <c r="AR32" s="1">
        <f t="shared" si="6"/>
        <v>0</v>
      </c>
      <c r="AS32" s="1">
        <f t="shared" si="41"/>
        <v>0</v>
      </c>
      <c r="AT32" s="1" t="b">
        <f t="shared" si="42"/>
        <v>0</v>
      </c>
      <c r="AU32" s="1">
        <f t="shared" si="43"/>
        <v>0</v>
      </c>
      <c r="AV32" s="1">
        <f t="shared" si="44"/>
        <v>0</v>
      </c>
      <c r="AW32" s="1">
        <f t="shared" si="11"/>
        <v>0</v>
      </c>
      <c r="AX32" s="1"/>
      <c r="AY32" s="1"/>
      <c r="AZ32" s="1"/>
      <c r="BA32" s="54">
        <f t="shared" si="45"/>
        <v>0</v>
      </c>
      <c r="BB32" s="1">
        <f t="shared" si="46"/>
        <v>0</v>
      </c>
      <c r="BC32" s="1">
        <f t="shared" si="47"/>
        <v>0</v>
      </c>
    </row>
    <row r="33" spans="1:55" s="29" customFormat="1" ht="15">
      <c r="A33" s="61"/>
      <c r="B33" s="62"/>
      <c r="C33" s="63"/>
      <c r="D33" s="71" t="s">
        <v>177</v>
      </c>
      <c r="E33" s="72">
        <v>0</v>
      </c>
      <c r="F33" s="62"/>
      <c r="G33" s="71" t="s">
        <v>177</v>
      </c>
      <c r="H33" s="72">
        <v>0</v>
      </c>
      <c r="I33" s="32" t="s">
        <v>43</v>
      </c>
      <c r="J33" s="62"/>
      <c r="K33" s="95"/>
      <c r="L33" s="66"/>
      <c r="M33" s="56">
        <f t="shared" si="12"/>
        <v>0</v>
      </c>
      <c r="N33" s="57">
        <f t="shared" si="13"/>
        <v>0</v>
      </c>
      <c r="O33" s="79">
        <f t="shared" si="29"/>
      </c>
      <c r="P33" s="79">
        <f t="shared" si="30"/>
      </c>
      <c r="Q33" s="1"/>
      <c r="R33" s="1"/>
      <c r="S33" s="1"/>
      <c r="T33" s="1">
        <v>0</v>
      </c>
      <c r="U33" s="1"/>
      <c r="V33" s="1"/>
      <c r="W33" s="1"/>
      <c r="X33" s="1">
        <v>0</v>
      </c>
      <c r="Y33" s="1">
        <f t="shared" si="14"/>
        <v>0</v>
      </c>
      <c r="Z33" s="1">
        <f t="shared" si="31"/>
        <v>0</v>
      </c>
      <c r="AA33" s="1">
        <f t="shared" si="32"/>
        <v>0</v>
      </c>
      <c r="AB33" s="1">
        <f t="shared" si="33"/>
        <v>1</v>
      </c>
      <c r="AC33" s="1">
        <f t="shared" si="18"/>
        <v>0</v>
      </c>
      <c r="AD33" s="1">
        <f t="shared" si="19"/>
        <v>0</v>
      </c>
      <c r="AE33" s="1" t="b">
        <f t="shared" si="34"/>
        <v>0</v>
      </c>
      <c r="AF33" s="1">
        <f t="shared" si="35"/>
        <v>0</v>
      </c>
      <c r="AG33" s="1">
        <f t="shared" si="36"/>
        <v>0</v>
      </c>
      <c r="AH33" s="1">
        <f t="shared" si="22"/>
        <v>0</v>
      </c>
      <c r="AI33" s="1"/>
      <c r="AJ33" s="1">
        <f t="shared" si="37"/>
        <v>0</v>
      </c>
      <c r="AK33" s="1">
        <f t="shared" si="1"/>
        <v>5</v>
      </c>
      <c r="AL33" s="1"/>
      <c r="AM33" s="1"/>
      <c r="AN33" s="1">
        <f t="shared" si="38"/>
        <v>0</v>
      </c>
      <c r="AO33" s="1">
        <f t="shared" si="3"/>
        <v>0</v>
      </c>
      <c r="AP33" s="1">
        <f t="shared" si="39"/>
        <v>0</v>
      </c>
      <c r="AQ33" s="1">
        <f t="shared" si="40"/>
        <v>1</v>
      </c>
      <c r="AR33" s="1">
        <f t="shared" si="6"/>
        <v>0</v>
      </c>
      <c r="AS33" s="1">
        <f t="shared" si="41"/>
        <v>0</v>
      </c>
      <c r="AT33" s="1" t="b">
        <f t="shared" si="42"/>
        <v>0</v>
      </c>
      <c r="AU33" s="1">
        <f t="shared" si="43"/>
        <v>0</v>
      </c>
      <c r="AV33" s="1">
        <f t="shared" si="44"/>
        <v>0</v>
      </c>
      <c r="AW33" s="1">
        <f t="shared" si="11"/>
        <v>0</v>
      </c>
      <c r="AX33" s="1"/>
      <c r="AY33" s="1"/>
      <c r="AZ33" s="1"/>
      <c r="BA33" s="54">
        <f t="shared" si="45"/>
        <v>0</v>
      </c>
      <c r="BB33" s="1">
        <f t="shared" si="46"/>
        <v>0</v>
      </c>
      <c r="BC33" s="1">
        <f t="shared" si="47"/>
        <v>0</v>
      </c>
    </row>
    <row r="34" spans="1:55" ht="15">
      <c r="A34" s="61"/>
      <c r="B34" s="62"/>
      <c r="C34" s="63"/>
      <c r="D34" s="71" t="s">
        <v>177</v>
      </c>
      <c r="E34" s="72">
        <v>0</v>
      </c>
      <c r="F34" s="62"/>
      <c r="G34" s="71" t="s">
        <v>177</v>
      </c>
      <c r="H34" s="72">
        <v>0</v>
      </c>
      <c r="I34" s="32" t="s">
        <v>44</v>
      </c>
      <c r="J34" s="62"/>
      <c r="K34" s="95"/>
      <c r="L34" s="66"/>
      <c r="M34" s="56">
        <f t="shared" si="12"/>
        <v>0</v>
      </c>
      <c r="N34" s="57">
        <f t="shared" si="13"/>
        <v>0</v>
      </c>
      <c r="O34" s="79">
        <f t="shared" si="29"/>
      </c>
      <c r="P34" s="79">
        <f t="shared" si="30"/>
      </c>
      <c r="T34" s="1">
        <v>0</v>
      </c>
      <c r="X34" s="1">
        <v>0</v>
      </c>
      <c r="Y34" s="1">
        <f t="shared" si="14"/>
        <v>0</v>
      </c>
      <c r="Z34" s="1">
        <f t="shared" si="31"/>
        <v>0</v>
      </c>
      <c r="AA34" s="1">
        <f t="shared" si="32"/>
        <v>0</v>
      </c>
      <c r="AB34" s="1">
        <f t="shared" si="33"/>
        <v>1</v>
      </c>
      <c r="AC34" s="1">
        <f t="shared" si="18"/>
        <v>0</v>
      </c>
      <c r="AD34" s="1">
        <f t="shared" si="19"/>
        <v>0</v>
      </c>
      <c r="AE34" s="1" t="b">
        <f t="shared" si="34"/>
        <v>0</v>
      </c>
      <c r="AF34" s="1">
        <f t="shared" si="35"/>
        <v>0</v>
      </c>
      <c r="AG34" s="1">
        <f t="shared" si="36"/>
        <v>0</v>
      </c>
      <c r="AH34" s="1">
        <f t="shared" si="22"/>
        <v>0</v>
      </c>
      <c r="AJ34" s="1">
        <f t="shared" si="37"/>
        <v>0</v>
      </c>
      <c r="AK34" s="1">
        <f t="shared" si="1"/>
        <v>5</v>
      </c>
      <c r="AN34" s="1">
        <f t="shared" si="38"/>
        <v>0</v>
      </c>
      <c r="AO34" s="1">
        <f t="shared" si="3"/>
        <v>0</v>
      </c>
      <c r="AP34" s="1">
        <f t="shared" si="39"/>
        <v>0</v>
      </c>
      <c r="AQ34" s="1">
        <f t="shared" si="40"/>
        <v>1</v>
      </c>
      <c r="AR34" s="1">
        <f t="shared" si="6"/>
        <v>0</v>
      </c>
      <c r="AS34" s="1">
        <f t="shared" si="41"/>
        <v>0</v>
      </c>
      <c r="AT34" s="1" t="b">
        <f t="shared" si="42"/>
        <v>0</v>
      </c>
      <c r="AU34" s="1">
        <f t="shared" si="43"/>
        <v>0</v>
      </c>
      <c r="AV34" s="1">
        <f t="shared" si="44"/>
        <v>0</v>
      </c>
      <c r="AW34" s="1">
        <f t="shared" si="11"/>
        <v>0</v>
      </c>
      <c r="BA34" s="54">
        <f t="shared" si="45"/>
        <v>0</v>
      </c>
      <c r="BB34" s="1">
        <f t="shared" si="46"/>
        <v>0</v>
      </c>
      <c r="BC34" s="1">
        <f t="shared" si="47"/>
        <v>0</v>
      </c>
    </row>
    <row r="35" spans="1:55" ht="15">
      <c r="A35" s="61"/>
      <c r="B35" s="62"/>
      <c r="C35" s="63"/>
      <c r="D35" s="71" t="s">
        <v>177</v>
      </c>
      <c r="E35" s="72">
        <v>0</v>
      </c>
      <c r="F35" s="62"/>
      <c r="G35" s="71" t="s">
        <v>177</v>
      </c>
      <c r="H35" s="72">
        <v>0</v>
      </c>
      <c r="I35" s="32" t="s">
        <v>45</v>
      </c>
      <c r="J35" s="62"/>
      <c r="K35" s="95"/>
      <c r="L35" s="66"/>
      <c r="M35" s="56">
        <f t="shared" si="12"/>
        <v>0</v>
      </c>
      <c r="N35" s="57">
        <f t="shared" si="13"/>
        <v>0</v>
      </c>
      <c r="O35" s="79">
        <f t="shared" si="29"/>
      </c>
      <c r="P35" s="79">
        <f t="shared" si="30"/>
      </c>
      <c r="T35" s="1">
        <v>0</v>
      </c>
      <c r="X35" s="1">
        <v>0</v>
      </c>
      <c r="Y35" s="1">
        <f t="shared" si="14"/>
        <v>0</v>
      </c>
      <c r="Z35" s="1">
        <f t="shared" si="31"/>
        <v>0</v>
      </c>
      <c r="AA35" s="1">
        <f t="shared" si="32"/>
        <v>0</v>
      </c>
      <c r="AB35" s="1">
        <f t="shared" si="33"/>
        <v>1</v>
      </c>
      <c r="AC35" s="1">
        <f t="shared" si="18"/>
        <v>0</v>
      </c>
      <c r="AD35" s="1">
        <f t="shared" si="19"/>
        <v>0</v>
      </c>
      <c r="AE35" s="1" t="b">
        <f t="shared" si="34"/>
        <v>0</v>
      </c>
      <c r="AF35" s="1">
        <f t="shared" si="35"/>
        <v>0</v>
      </c>
      <c r="AG35" s="1">
        <f t="shared" si="36"/>
        <v>0</v>
      </c>
      <c r="AH35" s="1">
        <f t="shared" si="22"/>
        <v>0</v>
      </c>
      <c r="AJ35" s="1">
        <f t="shared" si="37"/>
        <v>0</v>
      </c>
      <c r="AK35" s="1">
        <f t="shared" si="1"/>
        <v>5</v>
      </c>
      <c r="AN35" s="1">
        <f t="shared" si="38"/>
        <v>0</v>
      </c>
      <c r="AO35" s="1">
        <f t="shared" si="3"/>
        <v>0</v>
      </c>
      <c r="AP35" s="1">
        <f t="shared" si="39"/>
        <v>0</v>
      </c>
      <c r="AQ35" s="1">
        <f t="shared" si="40"/>
        <v>1</v>
      </c>
      <c r="AR35" s="1">
        <f t="shared" si="6"/>
        <v>0</v>
      </c>
      <c r="AS35" s="1">
        <f t="shared" si="41"/>
        <v>0</v>
      </c>
      <c r="AT35" s="1" t="b">
        <f t="shared" si="42"/>
        <v>0</v>
      </c>
      <c r="AU35" s="1">
        <f t="shared" si="43"/>
        <v>0</v>
      </c>
      <c r="AV35" s="1">
        <f t="shared" si="44"/>
        <v>0</v>
      </c>
      <c r="AW35" s="1">
        <f t="shared" si="11"/>
        <v>0</v>
      </c>
      <c r="BA35" s="54">
        <f t="shared" si="45"/>
        <v>0</v>
      </c>
      <c r="BB35" s="1">
        <f t="shared" si="46"/>
        <v>0</v>
      </c>
      <c r="BC35" s="1">
        <f t="shared" si="47"/>
        <v>0</v>
      </c>
    </row>
    <row r="36" spans="1:55" ht="15">
      <c r="A36" s="61"/>
      <c r="B36" s="62"/>
      <c r="C36" s="63"/>
      <c r="D36" s="71" t="s">
        <v>177</v>
      </c>
      <c r="E36" s="72">
        <v>0</v>
      </c>
      <c r="F36" s="62"/>
      <c r="G36" s="71" t="s">
        <v>177</v>
      </c>
      <c r="H36" s="72">
        <v>0</v>
      </c>
      <c r="I36" s="32" t="s">
        <v>46</v>
      </c>
      <c r="J36" s="62"/>
      <c r="K36" s="95"/>
      <c r="L36" s="66"/>
      <c r="M36" s="56">
        <f t="shared" si="12"/>
        <v>0</v>
      </c>
      <c r="N36" s="57">
        <f t="shared" si="13"/>
        <v>0</v>
      </c>
      <c r="O36" s="79">
        <f t="shared" si="29"/>
      </c>
      <c r="P36" s="79">
        <f t="shared" si="30"/>
      </c>
      <c r="T36" s="1">
        <v>0</v>
      </c>
      <c r="X36" s="1">
        <v>0</v>
      </c>
      <c r="Y36" s="1">
        <f t="shared" si="14"/>
        <v>0</v>
      </c>
      <c r="Z36" s="1">
        <f t="shared" si="31"/>
        <v>0</v>
      </c>
      <c r="AA36" s="1">
        <f t="shared" si="32"/>
        <v>0</v>
      </c>
      <c r="AB36" s="1">
        <f t="shared" si="33"/>
        <v>1</v>
      </c>
      <c r="AC36" s="1">
        <f t="shared" si="18"/>
        <v>0</v>
      </c>
      <c r="AD36" s="1">
        <f t="shared" si="19"/>
        <v>0</v>
      </c>
      <c r="AE36" s="1" t="b">
        <f t="shared" si="34"/>
        <v>0</v>
      </c>
      <c r="AF36" s="1">
        <f t="shared" si="35"/>
        <v>0</v>
      </c>
      <c r="AG36" s="1">
        <f t="shared" si="36"/>
        <v>0</v>
      </c>
      <c r="AH36" s="1">
        <f t="shared" si="22"/>
        <v>0</v>
      </c>
      <c r="AJ36" s="1">
        <f t="shared" si="37"/>
        <v>0</v>
      </c>
      <c r="AK36" s="1">
        <f t="shared" si="1"/>
        <v>5</v>
      </c>
      <c r="AN36" s="1">
        <f t="shared" si="38"/>
        <v>0</v>
      </c>
      <c r="AO36" s="1">
        <f t="shared" si="3"/>
        <v>0</v>
      </c>
      <c r="AP36" s="1">
        <f t="shared" si="39"/>
        <v>0</v>
      </c>
      <c r="AQ36" s="1">
        <f t="shared" si="40"/>
        <v>1</v>
      </c>
      <c r="AR36" s="1">
        <f t="shared" si="6"/>
        <v>0</v>
      </c>
      <c r="AS36" s="1">
        <f t="shared" si="41"/>
        <v>0</v>
      </c>
      <c r="AT36" s="1" t="b">
        <f t="shared" si="42"/>
        <v>0</v>
      </c>
      <c r="AU36" s="1">
        <f t="shared" si="43"/>
        <v>0</v>
      </c>
      <c r="AV36" s="1">
        <f t="shared" si="44"/>
        <v>0</v>
      </c>
      <c r="AW36" s="1">
        <f t="shared" si="11"/>
        <v>0</v>
      </c>
      <c r="BA36" s="54">
        <f t="shared" si="45"/>
        <v>0</v>
      </c>
      <c r="BB36" s="1">
        <f t="shared" si="46"/>
        <v>0</v>
      </c>
      <c r="BC36" s="1">
        <f t="shared" si="47"/>
        <v>0</v>
      </c>
    </row>
    <row r="37" spans="1:55" ht="15">
      <c r="A37" s="61"/>
      <c r="B37" s="62"/>
      <c r="C37" s="63"/>
      <c r="D37" s="71" t="s">
        <v>177</v>
      </c>
      <c r="E37" s="72">
        <v>0</v>
      </c>
      <c r="F37" s="62"/>
      <c r="G37" s="71" t="s">
        <v>177</v>
      </c>
      <c r="H37" s="72">
        <v>0</v>
      </c>
      <c r="I37" s="32" t="s">
        <v>49</v>
      </c>
      <c r="J37" s="62"/>
      <c r="K37" s="95"/>
      <c r="L37" s="66"/>
      <c r="M37" s="56">
        <f t="shared" si="12"/>
        <v>0</v>
      </c>
      <c r="N37" s="57">
        <f t="shared" si="13"/>
        <v>0</v>
      </c>
      <c r="O37" s="79">
        <f t="shared" si="29"/>
      </c>
      <c r="P37" s="79">
        <f t="shared" si="30"/>
      </c>
      <c r="T37" s="1">
        <v>0</v>
      </c>
      <c r="X37" s="1">
        <v>0</v>
      </c>
      <c r="Y37" s="1">
        <f t="shared" si="14"/>
        <v>0</v>
      </c>
      <c r="Z37" s="1">
        <f t="shared" si="31"/>
        <v>0</v>
      </c>
      <c r="AA37" s="1">
        <f t="shared" si="32"/>
        <v>0</v>
      </c>
      <c r="AB37" s="1">
        <f t="shared" si="33"/>
        <v>1</v>
      </c>
      <c r="AC37" s="1">
        <f t="shared" si="18"/>
        <v>0</v>
      </c>
      <c r="AD37" s="1">
        <f t="shared" si="19"/>
        <v>0</v>
      </c>
      <c r="AE37" s="1" t="b">
        <f t="shared" si="34"/>
        <v>0</v>
      </c>
      <c r="AF37" s="1">
        <f t="shared" si="35"/>
        <v>0</v>
      </c>
      <c r="AG37" s="1">
        <f t="shared" si="36"/>
        <v>0</v>
      </c>
      <c r="AH37" s="1">
        <f t="shared" si="22"/>
        <v>0</v>
      </c>
      <c r="AJ37" s="1">
        <f t="shared" si="37"/>
        <v>0</v>
      </c>
      <c r="AK37" s="1">
        <f t="shared" si="1"/>
        <v>5</v>
      </c>
      <c r="AN37" s="1">
        <f t="shared" si="38"/>
        <v>0</v>
      </c>
      <c r="AO37" s="1">
        <f t="shared" si="3"/>
        <v>0</v>
      </c>
      <c r="AP37" s="1">
        <f t="shared" si="39"/>
        <v>0</v>
      </c>
      <c r="AQ37" s="1">
        <f t="shared" si="40"/>
        <v>1</v>
      </c>
      <c r="AR37" s="1">
        <f t="shared" si="6"/>
        <v>0</v>
      </c>
      <c r="AS37" s="1">
        <f t="shared" si="41"/>
        <v>0</v>
      </c>
      <c r="AT37" s="1" t="b">
        <f t="shared" si="42"/>
        <v>0</v>
      </c>
      <c r="AU37" s="1">
        <f t="shared" si="43"/>
        <v>0</v>
      </c>
      <c r="AV37" s="1">
        <f t="shared" si="44"/>
        <v>0</v>
      </c>
      <c r="AW37" s="1">
        <f t="shared" si="11"/>
        <v>0</v>
      </c>
      <c r="BA37" s="54">
        <f t="shared" si="45"/>
        <v>0</v>
      </c>
      <c r="BB37" s="1">
        <f t="shared" si="46"/>
        <v>0</v>
      </c>
      <c r="BC37" s="1">
        <f t="shared" si="47"/>
        <v>0</v>
      </c>
    </row>
    <row r="38" spans="1:55" ht="15">
      <c r="A38" s="61"/>
      <c r="B38" s="62"/>
      <c r="C38" s="63"/>
      <c r="D38" s="71" t="s">
        <v>177</v>
      </c>
      <c r="E38" s="72">
        <v>0</v>
      </c>
      <c r="F38" s="62"/>
      <c r="G38" s="71" t="s">
        <v>177</v>
      </c>
      <c r="H38" s="72">
        <v>0</v>
      </c>
      <c r="I38" s="32" t="s">
        <v>50</v>
      </c>
      <c r="J38" s="62"/>
      <c r="K38" s="95"/>
      <c r="L38" s="66"/>
      <c r="M38" s="56">
        <f t="shared" si="12"/>
        <v>0</v>
      </c>
      <c r="N38" s="57">
        <f t="shared" si="13"/>
        <v>0</v>
      </c>
      <c r="O38" s="79">
        <f t="shared" si="29"/>
      </c>
      <c r="P38" s="79">
        <f t="shared" si="30"/>
      </c>
      <c r="T38" s="1">
        <v>0</v>
      </c>
      <c r="X38" s="1">
        <v>0</v>
      </c>
      <c r="Y38" s="1">
        <f t="shared" si="14"/>
        <v>0</v>
      </c>
      <c r="Z38" s="1">
        <f t="shared" si="31"/>
        <v>0</v>
      </c>
      <c r="AA38" s="1">
        <f t="shared" si="32"/>
        <v>0</v>
      </c>
      <c r="AB38" s="1">
        <f t="shared" si="33"/>
        <v>1</v>
      </c>
      <c r="AC38" s="1">
        <f t="shared" si="18"/>
        <v>0</v>
      </c>
      <c r="AD38" s="1">
        <f t="shared" si="19"/>
        <v>0</v>
      </c>
      <c r="AE38" s="1" t="b">
        <f t="shared" si="34"/>
        <v>0</v>
      </c>
      <c r="AF38" s="1">
        <f t="shared" si="35"/>
        <v>0</v>
      </c>
      <c r="AG38" s="1">
        <f t="shared" si="36"/>
        <v>0</v>
      </c>
      <c r="AH38" s="1">
        <f t="shared" si="22"/>
        <v>0</v>
      </c>
      <c r="AJ38" s="1">
        <f t="shared" si="37"/>
        <v>0</v>
      </c>
      <c r="AK38" s="1">
        <f t="shared" si="1"/>
        <v>5</v>
      </c>
      <c r="AN38" s="1">
        <f t="shared" si="38"/>
        <v>0</v>
      </c>
      <c r="AO38" s="1">
        <f t="shared" si="3"/>
        <v>0</v>
      </c>
      <c r="AP38" s="1">
        <f t="shared" si="39"/>
        <v>0</v>
      </c>
      <c r="AQ38" s="1">
        <f t="shared" si="40"/>
        <v>1</v>
      </c>
      <c r="AR38" s="1">
        <f t="shared" si="6"/>
        <v>0</v>
      </c>
      <c r="AS38" s="1">
        <f t="shared" si="41"/>
        <v>0</v>
      </c>
      <c r="AT38" s="1" t="b">
        <f t="shared" si="42"/>
        <v>0</v>
      </c>
      <c r="AU38" s="1">
        <f t="shared" si="43"/>
        <v>0</v>
      </c>
      <c r="AV38" s="1">
        <f t="shared" si="44"/>
        <v>0</v>
      </c>
      <c r="AW38" s="1">
        <f t="shared" si="11"/>
        <v>0</v>
      </c>
      <c r="BA38" s="54">
        <f t="shared" si="45"/>
        <v>0</v>
      </c>
      <c r="BB38" s="1">
        <f t="shared" si="46"/>
        <v>0</v>
      </c>
      <c r="BC38" s="1">
        <f t="shared" si="47"/>
        <v>0</v>
      </c>
    </row>
    <row r="39" spans="1:55" ht="15">
      <c r="A39" s="61"/>
      <c r="B39" s="62"/>
      <c r="C39" s="63"/>
      <c r="D39" s="71" t="s">
        <v>177</v>
      </c>
      <c r="E39" s="72">
        <v>0</v>
      </c>
      <c r="F39" s="62"/>
      <c r="G39" s="71" t="s">
        <v>177</v>
      </c>
      <c r="H39" s="72">
        <v>0</v>
      </c>
      <c r="I39" s="32" t="s">
        <v>51</v>
      </c>
      <c r="J39" s="62"/>
      <c r="K39" s="95"/>
      <c r="L39" s="66"/>
      <c r="M39" s="56">
        <f t="shared" si="12"/>
        <v>0</v>
      </c>
      <c r="N39" s="57">
        <f t="shared" si="13"/>
        <v>0</v>
      </c>
      <c r="O39" s="79">
        <f t="shared" si="29"/>
      </c>
      <c r="P39" s="79">
        <f t="shared" si="30"/>
      </c>
      <c r="T39" s="1">
        <v>0</v>
      </c>
      <c r="X39" s="1">
        <v>0</v>
      </c>
      <c r="Y39" s="1">
        <f t="shared" si="14"/>
        <v>0</v>
      </c>
      <c r="Z39" s="1">
        <f t="shared" si="31"/>
        <v>0</v>
      </c>
      <c r="AA39" s="1">
        <f t="shared" si="32"/>
        <v>0</v>
      </c>
      <c r="AB39" s="1">
        <f t="shared" si="33"/>
        <v>1</v>
      </c>
      <c r="AC39" s="1">
        <f t="shared" si="18"/>
        <v>0</v>
      </c>
      <c r="AD39" s="1">
        <f t="shared" si="19"/>
        <v>0</v>
      </c>
      <c r="AE39" s="1" t="b">
        <f t="shared" si="34"/>
        <v>0</v>
      </c>
      <c r="AF39" s="1">
        <f t="shared" si="35"/>
        <v>0</v>
      </c>
      <c r="AG39" s="1">
        <f t="shared" si="36"/>
        <v>0</v>
      </c>
      <c r="AH39" s="1">
        <f t="shared" si="22"/>
        <v>0</v>
      </c>
      <c r="AJ39" s="1">
        <f t="shared" si="37"/>
        <v>0</v>
      </c>
      <c r="AK39" s="1">
        <f t="shared" si="1"/>
        <v>5</v>
      </c>
      <c r="AN39" s="1">
        <f t="shared" si="38"/>
        <v>0</v>
      </c>
      <c r="AO39" s="1">
        <f t="shared" si="3"/>
        <v>0</v>
      </c>
      <c r="AP39" s="1">
        <f t="shared" si="39"/>
        <v>0</v>
      </c>
      <c r="AQ39" s="1">
        <f t="shared" si="40"/>
        <v>1</v>
      </c>
      <c r="AR39" s="1">
        <f t="shared" si="6"/>
        <v>0</v>
      </c>
      <c r="AS39" s="1">
        <f t="shared" si="41"/>
        <v>0</v>
      </c>
      <c r="AT39" s="1" t="b">
        <f t="shared" si="42"/>
        <v>0</v>
      </c>
      <c r="AU39" s="1">
        <f t="shared" si="43"/>
        <v>0</v>
      </c>
      <c r="AV39" s="1">
        <f t="shared" si="44"/>
        <v>0</v>
      </c>
      <c r="AW39" s="1">
        <f t="shared" si="11"/>
        <v>0</v>
      </c>
      <c r="BA39" s="54">
        <f t="shared" si="45"/>
        <v>0</v>
      </c>
      <c r="BB39" s="1">
        <f t="shared" si="46"/>
        <v>0</v>
      </c>
      <c r="BC39" s="1">
        <f t="shared" si="47"/>
        <v>0</v>
      </c>
    </row>
    <row r="40" spans="1:55" ht="15">
      <c r="A40" s="61"/>
      <c r="B40" s="62"/>
      <c r="C40" s="63"/>
      <c r="D40" s="71" t="s">
        <v>177</v>
      </c>
      <c r="E40" s="72">
        <v>0</v>
      </c>
      <c r="F40" s="62"/>
      <c r="G40" s="71" t="s">
        <v>177</v>
      </c>
      <c r="H40" s="72">
        <v>0</v>
      </c>
      <c r="I40" s="32" t="s">
        <v>52</v>
      </c>
      <c r="J40" s="62"/>
      <c r="K40" s="95"/>
      <c r="L40" s="66"/>
      <c r="M40" s="56">
        <f t="shared" si="12"/>
        <v>0</v>
      </c>
      <c r="N40" s="57">
        <f t="shared" si="13"/>
        <v>0</v>
      </c>
      <c r="O40" s="79">
        <f t="shared" si="29"/>
      </c>
      <c r="P40" s="79">
        <f t="shared" si="30"/>
      </c>
      <c r="T40" s="1">
        <v>0</v>
      </c>
      <c r="X40" s="1">
        <v>0</v>
      </c>
      <c r="Y40" s="1">
        <f t="shared" si="14"/>
        <v>0</v>
      </c>
      <c r="Z40" s="1">
        <f t="shared" si="31"/>
        <v>0</v>
      </c>
      <c r="AA40" s="1">
        <f t="shared" si="32"/>
        <v>0</v>
      </c>
      <c r="AB40" s="1">
        <f t="shared" si="33"/>
        <v>1</v>
      </c>
      <c r="AC40" s="1">
        <f t="shared" si="18"/>
        <v>0</v>
      </c>
      <c r="AD40" s="1">
        <f t="shared" si="19"/>
        <v>0</v>
      </c>
      <c r="AE40" s="1" t="b">
        <f t="shared" si="34"/>
        <v>0</v>
      </c>
      <c r="AF40" s="1">
        <f t="shared" si="35"/>
        <v>0</v>
      </c>
      <c r="AG40" s="1">
        <f t="shared" si="36"/>
        <v>0</v>
      </c>
      <c r="AH40" s="1">
        <f t="shared" si="22"/>
        <v>0</v>
      </c>
      <c r="AJ40" s="1">
        <f t="shared" si="37"/>
        <v>0</v>
      </c>
      <c r="AK40" s="1">
        <f t="shared" si="1"/>
        <v>5</v>
      </c>
      <c r="AN40" s="1">
        <f t="shared" si="38"/>
        <v>0</v>
      </c>
      <c r="AO40" s="1">
        <f t="shared" si="3"/>
        <v>0</v>
      </c>
      <c r="AP40" s="1">
        <f t="shared" si="39"/>
        <v>0</v>
      </c>
      <c r="AQ40" s="1">
        <f t="shared" si="40"/>
        <v>1</v>
      </c>
      <c r="AR40" s="1">
        <f t="shared" si="6"/>
        <v>0</v>
      </c>
      <c r="AS40" s="1">
        <f t="shared" si="41"/>
        <v>0</v>
      </c>
      <c r="AT40" s="1" t="b">
        <f t="shared" si="42"/>
        <v>0</v>
      </c>
      <c r="AU40" s="1">
        <f t="shared" si="43"/>
        <v>0</v>
      </c>
      <c r="AV40" s="1">
        <f t="shared" si="44"/>
        <v>0</v>
      </c>
      <c r="AW40" s="1">
        <f t="shared" si="11"/>
        <v>0</v>
      </c>
      <c r="BA40" s="54">
        <f t="shared" si="45"/>
        <v>0</v>
      </c>
      <c r="BB40" s="1">
        <f t="shared" si="46"/>
        <v>0</v>
      </c>
      <c r="BC40" s="1">
        <f t="shared" si="47"/>
        <v>0</v>
      </c>
    </row>
    <row r="41" spans="1:55" ht="15">
      <c r="A41" s="61"/>
      <c r="B41" s="62"/>
      <c r="C41" s="63"/>
      <c r="D41" s="71" t="s">
        <v>177</v>
      </c>
      <c r="E41" s="72">
        <v>0</v>
      </c>
      <c r="F41" s="62"/>
      <c r="G41" s="71" t="s">
        <v>177</v>
      </c>
      <c r="H41" s="72">
        <v>0</v>
      </c>
      <c r="I41" s="32" t="s">
        <v>53</v>
      </c>
      <c r="J41" s="62"/>
      <c r="K41" s="95"/>
      <c r="L41" s="66"/>
      <c r="M41" s="56">
        <f t="shared" si="12"/>
        <v>0</v>
      </c>
      <c r="N41" s="57">
        <f t="shared" si="13"/>
        <v>0</v>
      </c>
      <c r="O41" s="79">
        <f>IF(K41&lt;&gt;0,AH41,"")</f>
      </c>
      <c r="P41" s="79">
        <f>IF(K41&lt;&gt;0,AW41,"")</f>
      </c>
      <c r="T41" s="1">
        <v>0</v>
      </c>
      <c r="X41" s="1">
        <v>0</v>
      </c>
      <c r="Y41" s="1">
        <f t="shared" si="14"/>
        <v>0</v>
      </c>
      <c r="Z41" s="1">
        <f>X41/$Z$4</f>
        <v>0</v>
      </c>
      <c r="AA41" s="1">
        <f>(T41-$T$8)*2/$Z$4</f>
        <v>0</v>
      </c>
      <c r="AB41" s="1">
        <f>SIN(Y41)*SIN(Z41)+COS(Y41)*COS(Z41)*COS(AA41)</f>
        <v>1</v>
      </c>
      <c r="AC41" s="1">
        <f t="shared" si="18"/>
        <v>0</v>
      </c>
      <c r="AD41" s="1">
        <f t="shared" si="19"/>
        <v>0</v>
      </c>
      <c r="AE41" s="1" t="b">
        <f>IF(Y41&lt;&gt;Z41,90*(1+ABS(Y41-Z41)/(Y41-Z41)))</f>
        <v>0</v>
      </c>
      <c r="AF41" s="1">
        <f>IF(AA41&lt;&gt;0,90+$Z$4*ATAN((SIN(Y41)*AB41-SIN(Z41))/(SIN(AA41)*COS(Y41)^2)),AE41*1)</f>
        <v>0</v>
      </c>
      <c r="AG41" s="1">
        <f>IF(SIN(AA41)&lt;0,AF41+180,AF41*1)</f>
        <v>0</v>
      </c>
      <c r="AH41" s="1">
        <f t="shared" si="22"/>
        <v>0</v>
      </c>
      <c r="AJ41" s="1">
        <f>6365.11*AD41</f>
        <v>0</v>
      </c>
      <c r="AK41" s="1">
        <f t="shared" si="1"/>
        <v>5</v>
      </c>
      <c r="AN41" s="1">
        <f>X41/$Z$4</f>
        <v>0</v>
      </c>
      <c r="AO41" s="1">
        <f t="shared" si="3"/>
        <v>0</v>
      </c>
      <c r="AP41" s="1">
        <f>($T$8-T41)*2/$Z$4</f>
        <v>0</v>
      </c>
      <c r="AQ41" s="1">
        <f>SIN(AN41)*SIN(AO41)+COS(AN41)*COS(AO41)*COS(AP41)</f>
        <v>1</v>
      </c>
      <c r="AR41" s="1">
        <f t="shared" si="6"/>
        <v>0</v>
      </c>
      <c r="AS41" s="1">
        <f>IF(AC41&lt;0,180/$Z$4+AC41,AC41)</f>
        <v>0</v>
      </c>
      <c r="AT41" s="1" t="b">
        <f>IF(AN41&lt;&gt;AO41,90*(1+ABS(AN41-AO41)/(AN41-AO41)))</f>
        <v>0</v>
      </c>
      <c r="AU41" s="1">
        <f>IF(AP41&lt;&gt;0,90+$Z$4*ATAN((SIN(AN41)*AQ41-SIN(AO41))/(SIN(AP41)*COS(AN41)^2)),AT41*1)</f>
        <v>0</v>
      </c>
      <c r="AV41" s="1">
        <f>IF(SIN(AP41)&lt;0,AU41+180,AU41*1)</f>
        <v>0</v>
      </c>
      <c r="AW41" s="1">
        <f t="shared" si="11"/>
        <v>0</v>
      </c>
      <c r="BA41" s="54">
        <f>M41</f>
        <v>0</v>
      </c>
      <c r="BB41" s="1">
        <f>C41</f>
        <v>0</v>
      </c>
      <c r="BC41" s="1">
        <f>K41</f>
        <v>0</v>
      </c>
    </row>
    <row r="42" spans="1:55" ht="15">
      <c r="A42" s="61"/>
      <c r="B42" s="62"/>
      <c r="C42" s="63"/>
      <c r="D42" s="71" t="s">
        <v>177</v>
      </c>
      <c r="E42" s="72">
        <v>0</v>
      </c>
      <c r="F42" s="62"/>
      <c r="G42" s="71" t="s">
        <v>177</v>
      </c>
      <c r="H42" s="72">
        <v>0</v>
      </c>
      <c r="I42" s="32" t="s">
        <v>54</v>
      </c>
      <c r="J42" s="62"/>
      <c r="K42" s="95"/>
      <c r="L42" s="66"/>
      <c r="M42" s="56">
        <f t="shared" si="12"/>
        <v>0</v>
      </c>
      <c r="N42" s="57">
        <f t="shared" si="13"/>
        <v>0</v>
      </c>
      <c r="O42" s="79">
        <f aca="true" t="shared" si="48" ref="O42:O61">IF(K42&lt;&gt;0,AH42,"")</f>
      </c>
      <c r="P42" s="79">
        <f aca="true" t="shared" si="49" ref="P42:P61">IF(K42&lt;&gt;0,AW42,"")</f>
      </c>
      <c r="T42" s="1">
        <v>0</v>
      </c>
      <c r="X42" s="1">
        <v>0</v>
      </c>
      <c r="Y42" s="1">
        <f t="shared" si="14"/>
        <v>0</v>
      </c>
      <c r="Z42" s="1">
        <f aca="true" t="shared" si="50" ref="Z42:Z61">X42/$Z$4</f>
        <v>0</v>
      </c>
      <c r="AA42" s="1">
        <f aca="true" t="shared" si="51" ref="AA42:AA61">(T42-$T$8)*2/$Z$4</f>
        <v>0</v>
      </c>
      <c r="AB42" s="1">
        <f aca="true" t="shared" si="52" ref="AB42:AB61">SIN(Y42)*SIN(Z42)+COS(Y42)*COS(Z42)*COS(AA42)</f>
        <v>1</v>
      </c>
      <c r="AC42" s="1">
        <f t="shared" si="18"/>
        <v>0</v>
      </c>
      <c r="AD42" s="1">
        <f t="shared" si="19"/>
        <v>0</v>
      </c>
      <c r="AE42" s="1" t="b">
        <f aca="true" t="shared" si="53" ref="AE42:AE61">IF(Y42&lt;&gt;Z42,90*(1+ABS(Y42-Z42)/(Y42-Z42)))</f>
        <v>0</v>
      </c>
      <c r="AF42" s="1">
        <f aca="true" t="shared" si="54" ref="AF42:AF61">IF(AA42&lt;&gt;0,90+$Z$4*ATAN((SIN(Y42)*AB42-SIN(Z42))/(SIN(AA42)*COS(Y42)^2)),AE42*1)</f>
        <v>0</v>
      </c>
      <c r="AG42" s="1">
        <f aca="true" t="shared" si="55" ref="AG42:AG61">IF(SIN(AA42)&lt;0,AF42+180,AF42*1)</f>
        <v>0</v>
      </c>
      <c r="AH42" s="1">
        <f t="shared" si="22"/>
        <v>0</v>
      </c>
      <c r="AJ42" s="1">
        <f aca="true" t="shared" si="56" ref="AJ42:AJ61">6365.11*AD42</f>
        <v>0</v>
      </c>
      <c r="AK42" s="1">
        <f t="shared" si="1"/>
        <v>5</v>
      </c>
      <c r="AN42" s="1">
        <f aca="true" t="shared" si="57" ref="AN42:AN61">X42/$Z$4</f>
        <v>0</v>
      </c>
      <c r="AO42" s="1">
        <f t="shared" si="3"/>
        <v>0</v>
      </c>
      <c r="AP42" s="1">
        <f aca="true" t="shared" si="58" ref="AP42:AP61">($T$8-T42)*2/$Z$4</f>
        <v>0</v>
      </c>
      <c r="AQ42" s="1">
        <f aca="true" t="shared" si="59" ref="AQ42:AQ61">SIN(AN42)*SIN(AO42)+COS(AN42)*COS(AO42)*COS(AP42)</f>
        <v>1</v>
      </c>
      <c r="AR42" s="1">
        <f t="shared" si="6"/>
        <v>0</v>
      </c>
      <c r="AS42" s="1">
        <f aca="true" t="shared" si="60" ref="AS42:AS61">IF(AC42&lt;0,180/$Z$4+AC42,AC42)</f>
        <v>0</v>
      </c>
      <c r="AT42" s="1" t="b">
        <f aca="true" t="shared" si="61" ref="AT42:AT61">IF(AN42&lt;&gt;AO42,90*(1+ABS(AN42-AO42)/(AN42-AO42)))</f>
        <v>0</v>
      </c>
      <c r="AU42" s="1">
        <f aca="true" t="shared" si="62" ref="AU42:AU61">IF(AP42&lt;&gt;0,90+$Z$4*ATAN((SIN(AN42)*AQ42-SIN(AO42))/(SIN(AP42)*COS(AN42)^2)),AT42*1)</f>
        <v>0</v>
      </c>
      <c r="AV42" s="1">
        <f aca="true" t="shared" si="63" ref="AV42:AV61">IF(SIN(AP42)&lt;0,AU42+180,AU42*1)</f>
        <v>0</v>
      </c>
      <c r="AW42" s="1">
        <f t="shared" si="11"/>
        <v>0</v>
      </c>
      <c r="BA42" s="54">
        <f aca="true" t="shared" si="64" ref="BA42:BA61">M42</f>
        <v>0</v>
      </c>
      <c r="BB42" s="1">
        <f aca="true" t="shared" si="65" ref="BB42:BB61">C42</f>
        <v>0</v>
      </c>
      <c r="BC42" s="1">
        <f aca="true" t="shared" si="66" ref="BC42:BC61">K42</f>
        <v>0</v>
      </c>
    </row>
    <row r="43" spans="1:55" ht="15">
      <c r="A43" s="61"/>
      <c r="B43" s="62"/>
      <c r="C43" s="63"/>
      <c r="D43" s="71" t="s">
        <v>177</v>
      </c>
      <c r="E43" s="72">
        <v>0</v>
      </c>
      <c r="F43" s="62"/>
      <c r="G43" s="71" t="s">
        <v>177</v>
      </c>
      <c r="H43" s="72">
        <v>0</v>
      </c>
      <c r="I43" s="32" t="s">
        <v>55</v>
      </c>
      <c r="J43" s="62"/>
      <c r="K43" s="95"/>
      <c r="L43" s="66"/>
      <c r="M43" s="56">
        <f t="shared" si="12"/>
        <v>0</v>
      </c>
      <c r="N43" s="57">
        <f t="shared" si="13"/>
        <v>0</v>
      </c>
      <c r="O43" s="79">
        <f t="shared" si="48"/>
      </c>
      <c r="P43" s="79">
        <f t="shared" si="49"/>
      </c>
      <c r="T43" s="1">
        <v>0</v>
      </c>
      <c r="X43" s="1">
        <v>0</v>
      </c>
      <c r="Y43" s="1">
        <f t="shared" si="14"/>
        <v>0</v>
      </c>
      <c r="Z43" s="1">
        <f t="shared" si="50"/>
        <v>0</v>
      </c>
      <c r="AA43" s="1">
        <f t="shared" si="51"/>
        <v>0</v>
      </c>
      <c r="AB43" s="1">
        <f t="shared" si="52"/>
        <v>1</v>
      </c>
      <c r="AC43" s="1">
        <f t="shared" si="18"/>
        <v>0</v>
      </c>
      <c r="AD43" s="1">
        <f t="shared" si="19"/>
        <v>0</v>
      </c>
      <c r="AE43" s="1" t="b">
        <f t="shared" si="53"/>
        <v>0</v>
      </c>
      <c r="AF43" s="1">
        <f t="shared" si="54"/>
        <v>0</v>
      </c>
      <c r="AG43" s="1">
        <f t="shared" si="55"/>
        <v>0</v>
      </c>
      <c r="AH43" s="1">
        <f t="shared" si="22"/>
        <v>0</v>
      </c>
      <c r="AJ43" s="1">
        <f t="shared" si="56"/>
        <v>0</v>
      </c>
      <c r="AK43" s="1">
        <f t="shared" si="1"/>
        <v>5</v>
      </c>
      <c r="AN43" s="1">
        <f t="shared" si="57"/>
        <v>0</v>
      </c>
      <c r="AO43" s="1">
        <f t="shared" si="3"/>
        <v>0</v>
      </c>
      <c r="AP43" s="1">
        <f t="shared" si="58"/>
        <v>0</v>
      </c>
      <c r="AQ43" s="1">
        <f t="shared" si="59"/>
        <v>1</v>
      </c>
      <c r="AR43" s="1">
        <f t="shared" si="6"/>
        <v>0</v>
      </c>
      <c r="AS43" s="1">
        <f t="shared" si="60"/>
        <v>0</v>
      </c>
      <c r="AT43" s="1" t="b">
        <f t="shared" si="61"/>
        <v>0</v>
      </c>
      <c r="AU43" s="1">
        <f t="shared" si="62"/>
        <v>0</v>
      </c>
      <c r="AV43" s="1">
        <f t="shared" si="63"/>
        <v>0</v>
      </c>
      <c r="AW43" s="1">
        <f t="shared" si="11"/>
        <v>0</v>
      </c>
      <c r="BA43" s="54">
        <f t="shared" si="64"/>
        <v>0</v>
      </c>
      <c r="BB43" s="1">
        <f t="shared" si="65"/>
        <v>0</v>
      </c>
      <c r="BC43" s="1">
        <f t="shared" si="66"/>
        <v>0</v>
      </c>
    </row>
    <row r="44" spans="1:55" ht="15">
      <c r="A44" s="61"/>
      <c r="B44" s="62"/>
      <c r="C44" s="63"/>
      <c r="D44" s="71" t="s">
        <v>177</v>
      </c>
      <c r="E44" s="72">
        <v>0</v>
      </c>
      <c r="F44" s="62"/>
      <c r="G44" s="71" t="s">
        <v>177</v>
      </c>
      <c r="H44" s="72">
        <v>0</v>
      </c>
      <c r="I44" s="32" t="s">
        <v>56</v>
      </c>
      <c r="J44" s="62"/>
      <c r="K44" s="95"/>
      <c r="L44" s="66"/>
      <c r="M44" s="56">
        <f t="shared" si="12"/>
        <v>0</v>
      </c>
      <c r="N44" s="57">
        <f t="shared" si="13"/>
        <v>0</v>
      </c>
      <c r="O44" s="79">
        <f t="shared" si="48"/>
      </c>
      <c r="P44" s="79">
        <f t="shared" si="49"/>
      </c>
      <c r="T44" s="1">
        <v>0</v>
      </c>
      <c r="X44" s="1">
        <v>0</v>
      </c>
      <c r="Y44" s="1">
        <f t="shared" si="14"/>
        <v>0</v>
      </c>
      <c r="Z44" s="1">
        <f t="shared" si="50"/>
        <v>0</v>
      </c>
      <c r="AA44" s="1">
        <f t="shared" si="51"/>
        <v>0</v>
      </c>
      <c r="AB44" s="1">
        <f t="shared" si="52"/>
        <v>1</v>
      </c>
      <c r="AC44" s="1">
        <f t="shared" si="18"/>
        <v>0</v>
      </c>
      <c r="AD44" s="1">
        <f t="shared" si="19"/>
        <v>0</v>
      </c>
      <c r="AE44" s="1" t="b">
        <f t="shared" si="53"/>
        <v>0</v>
      </c>
      <c r="AF44" s="1">
        <f t="shared" si="54"/>
        <v>0</v>
      </c>
      <c r="AG44" s="1">
        <f t="shared" si="55"/>
        <v>0</v>
      </c>
      <c r="AH44" s="1">
        <f t="shared" si="22"/>
        <v>0</v>
      </c>
      <c r="AJ44" s="1">
        <f t="shared" si="56"/>
        <v>0</v>
      </c>
      <c r="AK44" s="1">
        <f t="shared" si="1"/>
        <v>5</v>
      </c>
      <c r="AN44" s="1">
        <f t="shared" si="57"/>
        <v>0</v>
      </c>
      <c r="AO44" s="1">
        <f t="shared" si="3"/>
        <v>0</v>
      </c>
      <c r="AP44" s="1">
        <f t="shared" si="58"/>
        <v>0</v>
      </c>
      <c r="AQ44" s="1">
        <f t="shared" si="59"/>
        <v>1</v>
      </c>
      <c r="AR44" s="1">
        <f t="shared" si="6"/>
        <v>0</v>
      </c>
      <c r="AS44" s="1">
        <f t="shared" si="60"/>
        <v>0</v>
      </c>
      <c r="AT44" s="1" t="b">
        <f t="shared" si="61"/>
        <v>0</v>
      </c>
      <c r="AU44" s="1">
        <f t="shared" si="62"/>
        <v>0</v>
      </c>
      <c r="AV44" s="1">
        <f t="shared" si="63"/>
        <v>0</v>
      </c>
      <c r="AW44" s="1">
        <f t="shared" si="11"/>
        <v>0</v>
      </c>
      <c r="BA44" s="54">
        <f t="shared" si="64"/>
        <v>0</v>
      </c>
      <c r="BB44" s="1">
        <f t="shared" si="65"/>
        <v>0</v>
      </c>
      <c r="BC44" s="1">
        <f t="shared" si="66"/>
        <v>0</v>
      </c>
    </row>
    <row r="45" spans="1:55" ht="15">
      <c r="A45" s="61"/>
      <c r="B45" s="62"/>
      <c r="C45" s="63"/>
      <c r="D45" s="71" t="s">
        <v>177</v>
      </c>
      <c r="E45" s="72">
        <v>0</v>
      </c>
      <c r="F45" s="62"/>
      <c r="G45" s="71" t="s">
        <v>177</v>
      </c>
      <c r="H45" s="72">
        <v>0</v>
      </c>
      <c r="I45" s="32" t="s">
        <v>57</v>
      </c>
      <c r="J45" s="62"/>
      <c r="K45" s="95"/>
      <c r="L45" s="66"/>
      <c r="M45" s="56">
        <f t="shared" si="12"/>
        <v>0</v>
      </c>
      <c r="N45" s="57">
        <f t="shared" si="13"/>
        <v>0</v>
      </c>
      <c r="O45" s="79">
        <f t="shared" si="48"/>
      </c>
      <c r="P45" s="79">
        <f t="shared" si="49"/>
      </c>
      <c r="T45" s="1">
        <v>0</v>
      </c>
      <c r="X45" s="1">
        <v>0</v>
      </c>
      <c r="Y45" s="1">
        <f t="shared" si="14"/>
        <v>0</v>
      </c>
      <c r="Z45" s="1">
        <f t="shared" si="50"/>
        <v>0</v>
      </c>
      <c r="AA45" s="1">
        <f t="shared" si="51"/>
        <v>0</v>
      </c>
      <c r="AB45" s="1">
        <f t="shared" si="52"/>
        <v>1</v>
      </c>
      <c r="AC45" s="1">
        <f t="shared" si="18"/>
        <v>0</v>
      </c>
      <c r="AD45" s="1">
        <f t="shared" si="19"/>
        <v>0</v>
      </c>
      <c r="AE45" s="1" t="b">
        <f t="shared" si="53"/>
        <v>0</v>
      </c>
      <c r="AF45" s="1">
        <f t="shared" si="54"/>
        <v>0</v>
      </c>
      <c r="AG45" s="1">
        <f t="shared" si="55"/>
        <v>0</v>
      </c>
      <c r="AH45" s="1">
        <f t="shared" si="22"/>
        <v>0</v>
      </c>
      <c r="AJ45" s="1">
        <f t="shared" si="56"/>
        <v>0</v>
      </c>
      <c r="AK45" s="1">
        <f t="shared" si="1"/>
        <v>5</v>
      </c>
      <c r="AN45" s="1">
        <f t="shared" si="57"/>
        <v>0</v>
      </c>
      <c r="AO45" s="1">
        <f t="shared" si="3"/>
        <v>0</v>
      </c>
      <c r="AP45" s="1">
        <f t="shared" si="58"/>
        <v>0</v>
      </c>
      <c r="AQ45" s="1">
        <f t="shared" si="59"/>
        <v>1</v>
      </c>
      <c r="AR45" s="1">
        <f t="shared" si="6"/>
        <v>0</v>
      </c>
      <c r="AS45" s="1">
        <f t="shared" si="60"/>
        <v>0</v>
      </c>
      <c r="AT45" s="1" t="b">
        <f t="shared" si="61"/>
        <v>0</v>
      </c>
      <c r="AU45" s="1">
        <f t="shared" si="62"/>
        <v>0</v>
      </c>
      <c r="AV45" s="1">
        <f t="shared" si="63"/>
        <v>0</v>
      </c>
      <c r="AW45" s="1">
        <f t="shared" si="11"/>
        <v>0</v>
      </c>
      <c r="BA45" s="54">
        <f t="shared" si="64"/>
        <v>0</v>
      </c>
      <c r="BB45" s="1">
        <f t="shared" si="65"/>
        <v>0</v>
      </c>
      <c r="BC45" s="1">
        <f t="shared" si="66"/>
        <v>0</v>
      </c>
    </row>
    <row r="46" spans="1:55" ht="15">
      <c r="A46" s="61"/>
      <c r="B46" s="62"/>
      <c r="C46" s="63"/>
      <c r="D46" s="71" t="s">
        <v>177</v>
      </c>
      <c r="E46" s="72">
        <v>0</v>
      </c>
      <c r="F46" s="62"/>
      <c r="G46" s="71" t="s">
        <v>177</v>
      </c>
      <c r="H46" s="72">
        <v>0</v>
      </c>
      <c r="I46" s="32" t="s">
        <v>58</v>
      </c>
      <c r="J46" s="62"/>
      <c r="K46" s="95"/>
      <c r="L46" s="66"/>
      <c r="M46" s="56">
        <f t="shared" si="12"/>
        <v>0</v>
      </c>
      <c r="N46" s="57">
        <f t="shared" si="13"/>
        <v>0</v>
      </c>
      <c r="O46" s="79">
        <f t="shared" si="48"/>
      </c>
      <c r="P46" s="79">
        <f t="shared" si="49"/>
      </c>
      <c r="T46" s="1">
        <v>0</v>
      </c>
      <c r="X46" s="1">
        <v>0</v>
      </c>
      <c r="Y46" s="1">
        <f t="shared" si="14"/>
        <v>0</v>
      </c>
      <c r="Z46" s="1">
        <f t="shared" si="50"/>
        <v>0</v>
      </c>
      <c r="AA46" s="1">
        <f t="shared" si="51"/>
        <v>0</v>
      </c>
      <c r="AB46" s="1">
        <f t="shared" si="52"/>
        <v>1</v>
      </c>
      <c r="AC46" s="1">
        <f t="shared" si="18"/>
        <v>0</v>
      </c>
      <c r="AD46" s="1">
        <f t="shared" si="19"/>
        <v>0</v>
      </c>
      <c r="AE46" s="1" t="b">
        <f t="shared" si="53"/>
        <v>0</v>
      </c>
      <c r="AF46" s="1">
        <f t="shared" si="54"/>
        <v>0</v>
      </c>
      <c r="AG46" s="1">
        <f t="shared" si="55"/>
        <v>0</v>
      </c>
      <c r="AH46" s="1">
        <f t="shared" si="22"/>
        <v>0</v>
      </c>
      <c r="AJ46" s="1">
        <f t="shared" si="56"/>
        <v>0</v>
      </c>
      <c r="AK46" s="1">
        <f t="shared" si="1"/>
        <v>5</v>
      </c>
      <c r="AN46" s="1">
        <f t="shared" si="57"/>
        <v>0</v>
      </c>
      <c r="AO46" s="1">
        <f t="shared" si="3"/>
        <v>0</v>
      </c>
      <c r="AP46" s="1">
        <f t="shared" si="58"/>
        <v>0</v>
      </c>
      <c r="AQ46" s="1">
        <f t="shared" si="59"/>
        <v>1</v>
      </c>
      <c r="AR46" s="1">
        <f t="shared" si="6"/>
        <v>0</v>
      </c>
      <c r="AS46" s="1">
        <f t="shared" si="60"/>
        <v>0</v>
      </c>
      <c r="AT46" s="1" t="b">
        <f t="shared" si="61"/>
        <v>0</v>
      </c>
      <c r="AU46" s="1">
        <f t="shared" si="62"/>
        <v>0</v>
      </c>
      <c r="AV46" s="1">
        <f t="shared" si="63"/>
        <v>0</v>
      </c>
      <c r="AW46" s="1">
        <f t="shared" si="11"/>
        <v>0</v>
      </c>
      <c r="BA46" s="54">
        <f t="shared" si="64"/>
        <v>0</v>
      </c>
      <c r="BB46" s="1">
        <f t="shared" si="65"/>
        <v>0</v>
      </c>
      <c r="BC46" s="1">
        <f t="shared" si="66"/>
        <v>0</v>
      </c>
    </row>
    <row r="47" spans="1:55" ht="15">
      <c r="A47" s="61"/>
      <c r="B47" s="62"/>
      <c r="C47" s="63"/>
      <c r="D47" s="71" t="s">
        <v>177</v>
      </c>
      <c r="E47" s="72">
        <v>0</v>
      </c>
      <c r="F47" s="62"/>
      <c r="G47" s="71" t="s">
        <v>177</v>
      </c>
      <c r="H47" s="72">
        <v>0</v>
      </c>
      <c r="I47" s="32" t="s">
        <v>59</v>
      </c>
      <c r="J47" s="62"/>
      <c r="K47" s="95"/>
      <c r="L47" s="66"/>
      <c r="M47" s="56">
        <f t="shared" si="12"/>
        <v>0</v>
      </c>
      <c r="N47" s="57">
        <f t="shared" si="13"/>
        <v>0</v>
      </c>
      <c r="O47" s="79">
        <f t="shared" si="48"/>
      </c>
      <c r="P47" s="79">
        <f t="shared" si="49"/>
      </c>
      <c r="T47" s="1">
        <v>0</v>
      </c>
      <c r="X47" s="1">
        <v>0</v>
      </c>
      <c r="Y47" s="1">
        <f t="shared" si="14"/>
        <v>0</v>
      </c>
      <c r="Z47" s="1">
        <f t="shared" si="50"/>
        <v>0</v>
      </c>
      <c r="AA47" s="1">
        <f t="shared" si="51"/>
        <v>0</v>
      </c>
      <c r="AB47" s="1">
        <f t="shared" si="52"/>
        <v>1</v>
      </c>
      <c r="AC47" s="1">
        <f t="shared" si="18"/>
        <v>0</v>
      </c>
      <c r="AD47" s="1">
        <f t="shared" si="19"/>
        <v>0</v>
      </c>
      <c r="AE47" s="1" t="b">
        <f t="shared" si="53"/>
        <v>0</v>
      </c>
      <c r="AF47" s="1">
        <f t="shared" si="54"/>
        <v>0</v>
      </c>
      <c r="AG47" s="1">
        <f t="shared" si="55"/>
        <v>0</v>
      </c>
      <c r="AH47" s="1">
        <f t="shared" si="22"/>
        <v>0</v>
      </c>
      <c r="AJ47" s="1">
        <f t="shared" si="56"/>
        <v>0</v>
      </c>
      <c r="AK47" s="1">
        <f t="shared" si="1"/>
        <v>5</v>
      </c>
      <c r="AN47" s="1">
        <f t="shared" si="57"/>
        <v>0</v>
      </c>
      <c r="AO47" s="1">
        <f t="shared" si="3"/>
        <v>0</v>
      </c>
      <c r="AP47" s="1">
        <f t="shared" si="58"/>
        <v>0</v>
      </c>
      <c r="AQ47" s="1">
        <f t="shared" si="59"/>
        <v>1</v>
      </c>
      <c r="AR47" s="1">
        <f t="shared" si="6"/>
        <v>0</v>
      </c>
      <c r="AS47" s="1">
        <f t="shared" si="60"/>
        <v>0</v>
      </c>
      <c r="AT47" s="1" t="b">
        <f t="shared" si="61"/>
        <v>0</v>
      </c>
      <c r="AU47" s="1">
        <f t="shared" si="62"/>
        <v>0</v>
      </c>
      <c r="AV47" s="1">
        <f t="shared" si="63"/>
        <v>0</v>
      </c>
      <c r="AW47" s="1">
        <f t="shared" si="11"/>
        <v>0</v>
      </c>
      <c r="BA47" s="54">
        <f t="shared" si="64"/>
        <v>0</v>
      </c>
      <c r="BB47" s="1">
        <f t="shared" si="65"/>
        <v>0</v>
      </c>
      <c r="BC47" s="1">
        <f t="shared" si="66"/>
        <v>0</v>
      </c>
    </row>
    <row r="48" spans="1:55" ht="15">
      <c r="A48" s="61"/>
      <c r="B48" s="62"/>
      <c r="C48" s="63"/>
      <c r="D48" s="71" t="s">
        <v>177</v>
      </c>
      <c r="E48" s="72">
        <v>0</v>
      </c>
      <c r="F48" s="62"/>
      <c r="G48" s="71" t="s">
        <v>177</v>
      </c>
      <c r="H48" s="72">
        <v>0</v>
      </c>
      <c r="I48" s="32" t="s">
        <v>60</v>
      </c>
      <c r="J48" s="62"/>
      <c r="K48" s="95"/>
      <c r="L48" s="66"/>
      <c r="M48" s="56">
        <f t="shared" si="12"/>
        <v>0</v>
      </c>
      <c r="N48" s="57">
        <f t="shared" si="13"/>
        <v>0</v>
      </c>
      <c r="O48" s="79">
        <f t="shared" si="48"/>
      </c>
      <c r="P48" s="79">
        <f t="shared" si="49"/>
      </c>
      <c r="T48" s="1">
        <v>0</v>
      </c>
      <c r="X48" s="1">
        <v>0</v>
      </c>
      <c r="Y48" s="1">
        <f t="shared" si="14"/>
        <v>0</v>
      </c>
      <c r="Z48" s="1">
        <f t="shared" si="50"/>
        <v>0</v>
      </c>
      <c r="AA48" s="1">
        <f t="shared" si="51"/>
        <v>0</v>
      </c>
      <c r="AB48" s="1">
        <f t="shared" si="52"/>
        <v>1</v>
      </c>
      <c r="AC48" s="1">
        <f t="shared" si="18"/>
        <v>0</v>
      </c>
      <c r="AD48" s="1">
        <f t="shared" si="19"/>
        <v>0</v>
      </c>
      <c r="AE48" s="1" t="b">
        <f t="shared" si="53"/>
        <v>0</v>
      </c>
      <c r="AF48" s="1">
        <f t="shared" si="54"/>
        <v>0</v>
      </c>
      <c r="AG48" s="1">
        <f t="shared" si="55"/>
        <v>0</v>
      </c>
      <c r="AH48" s="1">
        <f t="shared" si="22"/>
        <v>0</v>
      </c>
      <c r="AJ48" s="1">
        <f t="shared" si="56"/>
        <v>0</v>
      </c>
      <c r="AK48" s="1">
        <f t="shared" si="1"/>
        <v>5</v>
      </c>
      <c r="AN48" s="1">
        <f t="shared" si="57"/>
        <v>0</v>
      </c>
      <c r="AO48" s="1">
        <f t="shared" si="3"/>
        <v>0</v>
      </c>
      <c r="AP48" s="1">
        <f t="shared" si="58"/>
        <v>0</v>
      </c>
      <c r="AQ48" s="1">
        <f t="shared" si="59"/>
        <v>1</v>
      </c>
      <c r="AR48" s="1">
        <f t="shared" si="6"/>
        <v>0</v>
      </c>
      <c r="AS48" s="1">
        <f t="shared" si="60"/>
        <v>0</v>
      </c>
      <c r="AT48" s="1" t="b">
        <f t="shared" si="61"/>
        <v>0</v>
      </c>
      <c r="AU48" s="1">
        <f t="shared" si="62"/>
        <v>0</v>
      </c>
      <c r="AV48" s="1">
        <f t="shared" si="63"/>
        <v>0</v>
      </c>
      <c r="AW48" s="1">
        <f t="shared" si="11"/>
        <v>0</v>
      </c>
      <c r="BA48" s="54">
        <f t="shared" si="64"/>
        <v>0</v>
      </c>
      <c r="BB48" s="1">
        <f t="shared" si="65"/>
        <v>0</v>
      </c>
      <c r="BC48" s="1">
        <f t="shared" si="66"/>
        <v>0</v>
      </c>
    </row>
    <row r="49" spans="1:55" ht="15">
      <c r="A49" s="61"/>
      <c r="B49" s="62"/>
      <c r="C49" s="63"/>
      <c r="D49" s="71" t="s">
        <v>177</v>
      </c>
      <c r="E49" s="72">
        <v>0</v>
      </c>
      <c r="F49" s="62"/>
      <c r="G49" s="71" t="s">
        <v>177</v>
      </c>
      <c r="H49" s="72">
        <v>0</v>
      </c>
      <c r="I49" s="32" t="s">
        <v>61</v>
      </c>
      <c r="J49" s="62"/>
      <c r="K49" s="95"/>
      <c r="L49" s="66"/>
      <c r="M49" s="56">
        <f t="shared" si="12"/>
        <v>0</v>
      </c>
      <c r="N49" s="57">
        <f t="shared" si="13"/>
        <v>0</v>
      </c>
      <c r="O49" s="79">
        <f t="shared" si="48"/>
      </c>
      <c r="P49" s="79">
        <f t="shared" si="49"/>
      </c>
      <c r="T49" s="1">
        <v>0</v>
      </c>
      <c r="X49" s="1">
        <v>0</v>
      </c>
      <c r="Y49" s="1">
        <f t="shared" si="14"/>
        <v>0</v>
      </c>
      <c r="Z49" s="1">
        <f t="shared" si="50"/>
        <v>0</v>
      </c>
      <c r="AA49" s="1">
        <f t="shared" si="51"/>
        <v>0</v>
      </c>
      <c r="AB49" s="1">
        <f t="shared" si="52"/>
        <v>1</v>
      </c>
      <c r="AC49" s="1">
        <f t="shared" si="18"/>
        <v>0</v>
      </c>
      <c r="AD49" s="1">
        <f t="shared" si="19"/>
        <v>0</v>
      </c>
      <c r="AE49" s="1" t="b">
        <f t="shared" si="53"/>
        <v>0</v>
      </c>
      <c r="AF49" s="1">
        <f t="shared" si="54"/>
        <v>0</v>
      </c>
      <c r="AG49" s="1">
        <f t="shared" si="55"/>
        <v>0</v>
      </c>
      <c r="AH49" s="1">
        <f t="shared" si="22"/>
        <v>0</v>
      </c>
      <c r="AJ49" s="1">
        <f t="shared" si="56"/>
        <v>0</v>
      </c>
      <c r="AK49" s="1">
        <f t="shared" si="1"/>
        <v>5</v>
      </c>
      <c r="AN49" s="1">
        <f t="shared" si="57"/>
        <v>0</v>
      </c>
      <c r="AO49" s="1">
        <f t="shared" si="3"/>
        <v>0</v>
      </c>
      <c r="AP49" s="1">
        <f t="shared" si="58"/>
        <v>0</v>
      </c>
      <c r="AQ49" s="1">
        <f t="shared" si="59"/>
        <v>1</v>
      </c>
      <c r="AR49" s="1">
        <f t="shared" si="6"/>
        <v>0</v>
      </c>
      <c r="AS49" s="1">
        <f t="shared" si="60"/>
        <v>0</v>
      </c>
      <c r="AT49" s="1" t="b">
        <f t="shared" si="61"/>
        <v>0</v>
      </c>
      <c r="AU49" s="1">
        <f t="shared" si="62"/>
        <v>0</v>
      </c>
      <c r="AV49" s="1">
        <f t="shared" si="63"/>
        <v>0</v>
      </c>
      <c r="AW49" s="1">
        <f t="shared" si="11"/>
        <v>0</v>
      </c>
      <c r="BA49" s="54">
        <f t="shared" si="64"/>
        <v>0</v>
      </c>
      <c r="BB49" s="1">
        <f t="shared" si="65"/>
        <v>0</v>
      </c>
      <c r="BC49" s="1">
        <f t="shared" si="66"/>
        <v>0</v>
      </c>
    </row>
    <row r="50" spans="1:55" ht="15">
      <c r="A50" s="61"/>
      <c r="B50" s="62"/>
      <c r="C50" s="63"/>
      <c r="D50" s="71" t="s">
        <v>177</v>
      </c>
      <c r="E50" s="72">
        <v>0</v>
      </c>
      <c r="F50" s="62"/>
      <c r="G50" s="71" t="s">
        <v>177</v>
      </c>
      <c r="H50" s="72">
        <v>0</v>
      </c>
      <c r="I50" s="32" t="s">
        <v>62</v>
      </c>
      <c r="J50" s="62"/>
      <c r="K50" s="95"/>
      <c r="L50" s="66"/>
      <c r="M50" s="56">
        <f t="shared" si="12"/>
        <v>0</v>
      </c>
      <c r="N50" s="57">
        <f t="shared" si="13"/>
        <v>0</v>
      </c>
      <c r="O50" s="79">
        <f t="shared" si="48"/>
      </c>
      <c r="P50" s="79">
        <f t="shared" si="49"/>
      </c>
      <c r="T50" s="1">
        <v>0</v>
      </c>
      <c r="X50" s="1">
        <v>0</v>
      </c>
      <c r="Y50" s="1">
        <f t="shared" si="14"/>
        <v>0</v>
      </c>
      <c r="Z50" s="1">
        <f t="shared" si="50"/>
        <v>0</v>
      </c>
      <c r="AA50" s="1">
        <f t="shared" si="51"/>
        <v>0</v>
      </c>
      <c r="AB50" s="1">
        <f t="shared" si="52"/>
        <v>1</v>
      </c>
      <c r="AC50" s="1">
        <f t="shared" si="18"/>
        <v>0</v>
      </c>
      <c r="AD50" s="1">
        <f t="shared" si="19"/>
        <v>0</v>
      </c>
      <c r="AE50" s="1" t="b">
        <f t="shared" si="53"/>
        <v>0</v>
      </c>
      <c r="AF50" s="1">
        <f t="shared" si="54"/>
        <v>0</v>
      </c>
      <c r="AG50" s="1">
        <f t="shared" si="55"/>
        <v>0</v>
      </c>
      <c r="AH50" s="1">
        <f t="shared" si="22"/>
        <v>0</v>
      </c>
      <c r="AJ50" s="1">
        <f t="shared" si="56"/>
        <v>0</v>
      </c>
      <c r="AK50" s="1">
        <f t="shared" si="1"/>
        <v>5</v>
      </c>
      <c r="AN50" s="1">
        <f t="shared" si="57"/>
        <v>0</v>
      </c>
      <c r="AO50" s="1">
        <f t="shared" si="3"/>
        <v>0</v>
      </c>
      <c r="AP50" s="1">
        <f t="shared" si="58"/>
        <v>0</v>
      </c>
      <c r="AQ50" s="1">
        <f t="shared" si="59"/>
        <v>1</v>
      </c>
      <c r="AR50" s="1">
        <f t="shared" si="6"/>
        <v>0</v>
      </c>
      <c r="AS50" s="1">
        <f t="shared" si="60"/>
        <v>0</v>
      </c>
      <c r="AT50" s="1" t="b">
        <f t="shared" si="61"/>
        <v>0</v>
      </c>
      <c r="AU50" s="1">
        <f t="shared" si="62"/>
        <v>0</v>
      </c>
      <c r="AV50" s="1">
        <f t="shared" si="63"/>
        <v>0</v>
      </c>
      <c r="AW50" s="1">
        <f t="shared" si="11"/>
        <v>0</v>
      </c>
      <c r="BA50" s="54">
        <f t="shared" si="64"/>
        <v>0</v>
      </c>
      <c r="BB50" s="1">
        <f t="shared" si="65"/>
        <v>0</v>
      </c>
      <c r="BC50" s="1">
        <f t="shared" si="66"/>
        <v>0</v>
      </c>
    </row>
    <row r="51" spans="1:55" ht="15">
      <c r="A51" s="61"/>
      <c r="B51" s="62"/>
      <c r="C51" s="63"/>
      <c r="D51" s="71" t="s">
        <v>177</v>
      </c>
      <c r="E51" s="72">
        <v>0</v>
      </c>
      <c r="F51" s="62"/>
      <c r="G51" s="71" t="s">
        <v>177</v>
      </c>
      <c r="H51" s="72">
        <v>0</v>
      </c>
      <c r="I51" s="32" t="s">
        <v>63</v>
      </c>
      <c r="J51" s="62"/>
      <c r="K51" s="95"/>
      <c r="L51" s="66"/>
      <c r="M51" s="56">
        <f t="shared" si="12"/>
        <v>0</v>
      </c>
      <c r="N51" s="57">
        <f t="shared" si="13"/>
        <v>0</v>
      </c>
      <c r="O51" s="79">
        <f t="shared" si="48"/>
      </c>
      <c r="P51" s="79">
        <f t="shared" si="49"/>
      </c>
      <c r="T51" s="1">
        <v>0</v>
      </c>
      <c r="X51" s="1">
        <v>0</v>
      </c>
      <c r="Y51" s="1">
        <f t="shared" si="14"/>
        <v>0</v>
      </c>
      <c r="Z51" s="1">
        <f t="shared" si="50"/>
        <v>0</v>
      </c>
      <c r="AA51" s="1">
        <f t="shared" si="51"/>
        <v>0</v>
      </c>
      <c r="AB51" s="1">
        <f t="shared" si="52"/>
        <v>1</v>
      </c>
      <c r="AC51" s="1">
        <f t="shared" si="18"/>
        <v>0</v>
      </c>
      <c r="AD51" s="1">
        <f t="shared" si="19"/>
        <v>0</v>
      </c>
      <c r="AE51" s="1" t="b">
        <f t="shared" si="53"/>
        <v>0</v>
      </c>
      <c r="AF51" s="1">
        <f t="shared" si="54"/>
        <v>0</v>
      </c>
      <c r="AG51" s="1">
        <f t="shared" si="55"/>
        <v>0</v>
      </c>
      <c r="AH51" s="1">
        <f t="shared" si="22"/>
        <v>0</v>
      </c>
      <c r="AJ51" s="1">
        <f t="shared" si="56"/>
        <v>0</v>
      </c>
      <c r="AK51" s="1">
        <f t="shared" si="1"/>
        <v>5</v>
      </c>
      <c r="AN51" s="1">
        <f t="shared" si="57"/>
        <v>0</v>
      </c>
      <c r="AO51" s="1">
        <f t="shared" si="3"/>
        <v>0</v>
      </c>
      <c r="AP51" s="1">
        <f t="shared" si="58"/>
        <v>0</v>
      </c>
      <c r="AQ51" s="1">
        <f t="shared" si="59"/>
        <v>1</v>
      </c>
      <c r="AR51" s="1">
        <f t="shared" si="6"/>
        <v>0</v>
      </c>
      <c r="AS51" s="1">
        <f t="shared" si="60"/>
        <v>0</v>
      </c>
      <c r="AT51" s="1" t="b">
        <f t="shared" si="61"/>
        <v>0</v>
      </c>
      <c r="AU51" s="1">
        <f t="shared" si="62"/>
        <v>0</v>
      </c>
      <c r="AV51" s="1">
        <f t="shared" si="63"/>
        <v>0</v>
      </c>
      <c r="AW51" s="1">
        <f t="shared" si="11"/>
        <v>0</v>
      </c>
      <c r="BA51" s="54">
        <f t="shared" si="64"/>
        <v>0</v>
      </c>
      <c r="BB51" s="1">
        <f t="shared" si="65"/>
        <v>0</v>
      </c>
      <c r="BC51" s="1">
        <f t="shared" si="66"/>
        <v>0</v>
      </c>
    </row>
    <row r="52" spans="1:55" ht="15">
      <c r="A52" s="61"/>
      <c r="B52" s="62"/>
      <c r="C52" s="63"/>
      <c r="D52" s="71" t="s">
        <v>177</v>
      </c>
      <c r="E52" s="72">
        <v>0</v>
      </c>
      <c r="F52" s="62"/>
      <c r="G52" s="71" t="s">
        <v>177</v>
      </c>
      <c r="H52" s="72">
        <v>0</v>
      </c>
      <c r="I52" s="32" t="s">
        <v>67</v>
      </c>
      <c r="J52" s="62"/>
      <c r="K52" s="95"/>
      <c r="L52" s="66"/>
      <c r="M52" s="56">
        <f t="shared" si="12"/>
        <v>0</v>
      </c>
      <c r="N52" s="57">
        <f t="shared" si="13"/>
        <v>0</v>
      </c>
      <c r="O52" s="79">
        <f t="shared" si="48"/>
      </c>
      <c r="P52" s="79">
        <f t="shared" si="49"/>
      </c>
      <c r="T52" s="1">
        <v>0</v>
      </c>
      <c r="X52" s="1">
        <v>0</v>
      </c>
      <c r="Y52" s="1">
        <f t="shared" si="14"/>
        <v>0</v>
      </c>
      <c r="Z52" s="1">
        <f t="shared" si="50"/>
        <v>0</v>
      </c>
      <c r="AA52" s="1">
        <f t="shared" si="51"/>
        <v>0</v>
      </c>
      <c r="AB52" s="1">
        <f t="shared" si="52"/>
        <v>1</v>
      </c>
      <c r="AC52" s="1">
        <f t="shared" si="18"/>
        <v>0</v>
      </c>
      <c r="AD52" s="1">
        <f t="shared" si="19"/>
        <v>0</v>
      </c>
      <c r="AE52" s="1" t="b">
        <f t="shared" si="53"/>
        <v>0</v>
      </c>
      <c r="AF52" s="1">
        <f t="shared" si="54"/>
        <v>0</v>
      </c>
      <c r="AG52" s="1">
        <f t="shared" si="55"/>
        <v>0</v>
      </c>
      <c r="AH52" s="1">
        <f t="shared" si="22"/>
        <v>0</v>
      </c>
      <c r="AJ52" s="1">
        <f t="shared" si="56"/>
        <v>0</v>
      </c>
      <c r="AK52" s="1">
        <f t="shared" si="1"/>
        <v>5</v>
      </c>
      <c r="AN52" s="1">
        <f t="shared" si="57"/>
        <v>0</v>
      </c>
      <c r="AO52" s="1">
        <f t="shared" si="3"/>
        <v>0</v>
      </c>
      <c r="AP52" s="1">
        <f t="shared" si="58"/>
        <v>0</v>
      </c>
      <c r="AQ52" s="1">
        <f t="shared" si="59"/>
        <v>1</v>
      </c>
      <c r="AR52" s="1">
        <f t="shared" si="6"/>
        <v>0</v>
      </c>
      <c r="AS52" s="1">
        <f t="shared" si="60"/>
        <v>0</v>
      </c>
      <c r="AT52" s="1" t="b">
        <f t="shared" si="61"/>
        <v>0</v>
      </c>
      <c r="AU52" s="1">
        <f t="shared" si="62"/>
        <v>0</v>
      </c>
      <c r="AV52" s="1">
        <f t="shared" si="63"/>
        <v>0</v>
      </c>
      <c r="AW52" s="1">
        <f t="shared" si="11"/>
        <v>0</v>
      </c>
      <c r="BA52" s="54">
        <f t="shared" si="64"/>
        <v>0</v>
      </c>
      <c r="BB52" s="1">
        <f t="shared" si="65"/>
        <v>0</v>
      </c>
      <c r="BC52" s="1">
        <f t="shared" si="66"/>
        <v>0</v>
      </c>
    </row>
    <row r="53" spans="1:55" ht="15">
      <c r="A53" s="61"/>
      <c r="B53" s="62"/>
      <c r="C53" s="63"/>
      <c r="D53" s="71" t="s">
        <v>177</v>
      </c>
      <c r="E53" s="72">
        <v>0</v>
      </c>
      <c r="F53" s="62"/>
      <c r="G53" s="71" t="s">
        <v>177</v>
      </c>
      <c r="H53" s="72">
        <v>0</v>
      </c>
      <c r="I53" s="32" t="s">
        <v>68</v>
      </c>
      <c r="J53" s="62"/>
      <c r="K53" s="95"/>
      <c r="L53" s="66"/>
      <c r="M53" s="56">
        <f t="shared" si="12"/>
        <v>0</v>
      </c>
      <c r="N53" s="57">
        <f t="shared" si="13"/>
        <v>0</v>
      </c>
      <c r="O53" s="79">
        <f t="shared" si="48"/>
      </c>
      <c r="P53" s="79">
        <f t="shared" si="49"/>
      </c>
      <c r="T53" s="1">
        <v>0</v>
      </c>
      <c r="X53" s="1">
        <v>0</v>
      </c>
      <c r="Y53" s="1">
        <f t="shared" si="14"/>
        <v>0</v>
      </c>
      <c r="Z53" s="1">
        <f t="shared" si="50"/>
        <v>0</v>
      </c>
      <c r="AA53" s="1">
        <f t="shared" si="51"/>
        <v>0</v>
      </c>
      <c r="AB53" s="1">
        <f t="shared" si="52"/>
        <v>1</v>
      </c>
      <c r="AC53" s="1">
        <f t="shared" si="18"/>
        <v>0</v>
      </c>
      <c r="AD53" s="1">
        <f t="shared" si="19"/>
        <v>0</v>
      </c>
      <c r="AE53" s="1" t="b">
        <f t="shared" si="53"/>
        <v>0</v>
      </c>
      <c r="AF53" s="1">
        <f t="shared" si="54"/>
        <v>0</v>
      </c>
      <c r="AG53" s="1">
        <f t="shared" si="55"/>
        <v>0</v>
      </c>
      <c r="AH53" s="1">
        <f t="shared" si="22"/>
        <v>0</v>
      </c>
      <c r="AJ53" s="1">
        <f t="shared" si="56"/>
        <v>0</v>
      </c>
      <c r="AK53" s="1">
        <f t="shared" si="1"/>
        <v>5</v>
      </c>
      <c r="AN53" s="1">
        <f t="shared" si="57"/>
        <v>0</v>
      </c>
      <c r="AO53" s="1">
        <f t="shared" si="3"/>
        <v>0</v>
      </c>
      <c r="AP53" s="1">
        <f t="shared" si="58"/>
        <v>0</v>
      </c>
      <c r="AQ53" s="1">
        <f t="shared" si="59"/>
        <v>1</v>
      </c>
      <c r="AR53" s="1">
        <f t="shared" si="6"/>
        <v>0</v>
      </c>
      <c r="AS53" s="1">
        <f t="shared" si="60"/>
        <v>0</v>
      </c>
      <c r="AT53" s="1" t="b">
        <f t="shared" si="61"/>
        <v>0</v>
      </c>
      <c r="AU53" s="1">
        <f t="shared" si="62"/>
        <v>0</v>
      </c>
      <c r="AV53" s="1">
        <f t="shared" si="63"/>
        <v>0</v>
      </c>
      <c r="AW53" s="1">
        <f t="shared" si="11"/>
        <v>0</v>
      </c>
      <c r="BA53" s="54">
        <f t="shared" si="64"/>
        <v>0</v>
      </c>
      <c r="BB53" s="1">
        <f t="shared" si="65"/>
        <v>0</v>
      </c>
      <c r="BC53" s="1">
        <f t="shared" si="66"/>
        <v>0</v>
      </c>
    </row>
    <row r="54" spans="1:55" ht="15">
      <c r="A54" s="61"/>
      <c r="B54" s="62"/>
      <c r="C54" s="63"/>
      <c r="D54" s="71" t="s">
        <v>177</v>
      </c>
      <c r="E54" s="72">
        <v>0</v>
      </c>
      <c r="F54" s="62"/>
      <c r="G54" s="71" t="s">
        <v>177</v>
      </c>
      <c r="H54" s="72">
        <v>0</v>
      </c>
      <c r="I54" s="32" t="s">
        <v>69</v>
      </c>
      <c r="J54" s="62"/>
      <c r="K54" s="95"/>
      <c r="L54" s="66"/>
      <c r="M54" s="56">
        <f t="shared" si="12"/>
        <v>0</v>
      </c>
      <c r="N54" s="57">
        <f t="shared" si="13"/>
        <v>0</v>
      </c>
      <c r="O54" s="79">
        <f t="shared" si="48"/>
      </c>
      <c r="P54" s="79">
        <f t="shared" si="49"/>
      </c>
      <c r="T54" s="1">
        <v>0</v>
      </c>
      <c r="X54" s="1">
        <v>0</v>
      </c>
      <c r="Y54" s="1">
        <f t="shared" si="14"/>
        <v>0</v>
      </c>
      <c r="Z54" s="1">
        <f t="shared" si="50"/>
        <v>0</v>
      </c>
      <c r="AA54" s="1">
        <f t="shared" si="51"/>
        <v>0</v>
      </c>
      <c r="AB54" s="1">
        <f t="shared" si="52"/>
        <v>1</v>
      </c>
      <c r="AC54" s="1">
        <f t="shared" si="18"/>
        <v>0</v>
      </c>
      <c r="AD54" s="1">
        <f t="shared" si="19"/>
        <v>0</v>
      </c>
      <c r="AE54" s="1" t="b">
        <f t="shared" si="53"/>
        <v>0</v>
      </c>
      <c r="AF54" s="1">
        <f t="shared" si="54"/>
        <v>0</v>
      </c>
      <c r="AG54" s="1">
        <f t="shared" si="55"/>
        <v>0</v>
      </c>
      <c r="AH54" s="1">
        <f t="shared" si="22"/>
        <v>0</v>
      </c>
      <c r="AJ54" s="1">
        <f t="shared" si="56"/>
        <v>0</v>
      </c>
      <c r="AK54" s="1">
        <f t="shared" si="1"/>
        <v>5</v>
      </c>
      <c r="AN54" s="1">
        <f t="shared" si="57"/>
        <v>0</v>
      </c>
      <c r="AO54" s="1">
        <f t="shared" si="3"/>
        <v>0</v>
      </c>
      <c r="AP54" s="1">
        <f t="shared" si="58"/>
        <v>0</v>
      </c>
      <c r="AQ54" s="1">
        <f t="shared" si="59"/>
        <v>1</v>
      </c>
      <c r="AR54" s="1">
        <f t="shared" si="6"/>
        <v>0</v>
      </c>
      <c r="AS54" s="1">
        <f t="shared" si="60"/>
        <v>0</v>
      </c>
      <c r="AT54" s="1" t="b">
        <f t="shared" si="61"/>
        <v>0</v>
      </c>
      <c r="AU54" s="1">
        <f t="shared" si="62"/>
        <v>0</v>
      </c>
      <c r="AV54" s="1">
        <f t="shared" si="63"/>
        <v>0</v>
      </c>
      <c r="AW54" s="1">
        <f t="shared" si="11"/>
        <v>0</v>
      </c>
      <c r="BA54" s="54">
        <f t="shared" si="64"/>
        <v>0</v>
      </c>
      <c r="BB54" s="1">
        <f t="shared" si="65"/>
        <v>0</v>
      </c>
      <c r="BC54" s="1">
        <f t="shared" si="66"/>
        <v>0</v>
      </c>
    </row>
    <row r="55" spans="1:55" ht="15">
      <c r="A55" s="61"/>
      <c r="B55" s="62"/>
      <c r="C55" s="63"/>
      <c r="D55" s="71" t="s">
        <v>177</v>
      </c>
      <c r="E55" s="72">
        <v>0</v>
      </c>
      <c r="F55" s="62"/>
      <c r="G55" s="71" t="s">
        <v>177</v>
      </c>
      <c r="H55" s="72">
        <v>0</v>
      </c>
      <c r="I55" s="32" t="s">
        <v>70</v>
      </c>
      <c r="J55" s="62"/>
      <c r="K55" s="95"/>
      <c r="L55" s="66"/>
      <c r="M55" s="56">
        <f t="shared" si="12"/>
        <v>0</v>
      </c>
      <c r="N55" s="57">
        <f t="shared" si="13"/>
        <v>0</v>
      </c>
      <c r="O55" s="79">
        <f t="shared" si="48"/>
      </c>
      <c r="P55" s="79">
        <f t="shared" si="49"/>
      </c>
      <c r="T55" s="1">
        <v>0</v>
      </c>
      <c r="X55" s="1">
        <v>0</v>
      </c>
      <c r="Y55" s="1">
        <f t="shared" si="14"/>
        <v>0</v>
      </c>
      <c r="Z55" s="1">
        <f t="shared" si="50"/>
        <v>0</v>
      </c>
      <c r="AA55" s="1">
        <f t="shared" si="51"/>
        <v>0</v>
      </c>
      <c r="AB55" s="1">
        <f t="shared" si="52"/>
        <v>1</v>
      </c>
      <c r="AC55" s="1">
        <f t="shared" si="18"/>
        <v>0</v>
      </c>
      <c r="AD55" s="1">
        <f t="shared" si="19"/>
        <v>0</v>
      </c>
      <c r="AE55" s="1" t="b">
        <f t="shared" si="53"/>
        <v>0</v>
      </c>
      <c r="AF55" s="1">
        <f t="shared" si="54"/>
        <v>0</v>
      </c>
      <c r="AG55" s="1">
        <f t="shared" si="55"/>
        <v>0</v>
      </c>
      <c r="AH55" s="1">
        <f t="shared" si="22"/>
        <v>0</v>
      </c>
      <c r="AJ55" s="1">
        <f t="shared" si="56"/>
        <v>0</v>
      </c>
      <c r="AK55" s="1">
        <f t="shared" si="1"/>
        <v>5</v>
      </c>
      <c r="AN55" s="1">
        <f t="shared" si="57"/>
        <v>0</v>
      </c>
      <c r="AO55" s="1">
        <f t="shared" si="3"/>
        <v>0</v>
      </c>
      <c r="AP55" s="1">
        <f t="shared" si="58"/>
        <v>0</v>
      </c>
      <c r="AQ55" s="1">
        <f t="shared" si="59"/>
        <v>1</v>
      </c>
      <c r="AR55" s="1">
        <f t="shared" si="6"/>
        <v>0</v>
      </c>
      <c r="AS55" s="1">
        <f t="shared" si="60"/>
        <v>0</v>
      </c>
      <c r="AT55" s="1" t="b">
        <f t="shared" si="61"/>
        <v>0</v>
      </c>
      <c r="AU55" s="1">
        <f t="shared" si="62"/>
        <v>0</v>
      </c>
      <c r="AV55" s="1">
        <f t="shared" si="63"/>
        <v>0</v>
      </c>
      <c r="AW55" s="1">
        <f t="shared" si="11"/>
        <v>0</v>
      </c>
      <c r="BA55" s="54">
        <f t="shared" si="64"/>
        <v>0</v>
      </c>
      <c r="BB55" s="1">
        <f t="shared" si="65"/>
        <v>0</v>
      </c>
      <c r="BC55" s="1">
        <f t="shared" si="66"/>
        <v>0</v>
      </c>
    </row>
    <row r="56" spans="1:55" ht="15">
      <c r="A56" s="61"/>
      <c r="B56" s="62"/>
      <c r="C56" s="63"/>
      <c r="D56" s="71" t="s">
        <v>177</v>
      </c>
      <c r="E56" s="72">
        <v>0</v>
      </c>
      <c r="F56" s="62"/>
      <c r="G56" s="71" t="s">
        <v>177</v>
      </c>
      <c r="H56" s="72">
        <v>0</v>
      </c>
      <c r="I56" s="32" t="s">
        <v>71</v>
      </c>
      <c r="J56" s="62"/>
      <c r="K56" s="95"/>
      <c r="L56" s="66"/>
      <c r="M56" s="56">
        <f t="shared" si="12"/>
        <v>0</v>
      </c>
      <c r="N56" s="57">
        <f t="shared" si="13"/>
        <v>0</v>
      </c>
      <c r="O56" s="79">
        <f t="shared" si="48"/>
      </c>
      <c r="P56" s="79">
        <f t="shared" si="49"/>
      </c>
      <c r="T56" s="1">
        <v>0</v>
      </c>
      <c r="X56" s="1">
        <v>0</v>
      </c>
      <c r="Y56" s="1">
        <f t="shared" si="14"/>
        <v>0</v>
      </c>
      <c r="Z56" s="1">
        <f t="shared" si="50"/>
        <v>0</v>
      </c>
      <c r="AA56" s="1">
        <f t="shared" si="51"/>
        <v>0</v>
      </c>
      <c r="AB56" s="1">
        <f t="shared" si="52"/>
        <v>1</v>
      </c>
      <c r="AC56" s="1">
        <f t="shared" si="18"/>
        <v>0</v>
      </c>
      <c r="AD56" s="1">
        <f t="shared" si="19"/>
        <v>0</v>
      </c>
      <c r="AE56" s="1" t="b">
        <f t="shared" si="53"/>
        <v>0</v>
      </c>
      <c r="AF56" s="1">
        <f t="shared" si="54"/>
        <v>0</v>
      </c>
      <c r="AG56" s="1">
        <f t="shared" si="55"/>
        <v>0</v>
      </c>
      <c r="AH56" s="1">
        <f t="shared" si="22"/>
        <v>0</v>
      </c>
      <c r="AJ56" s="1">
        <f t="shared" si="56"/>
        <v>0</v>
      </c>
      <c r="AK56" s="1">
        <f t="shared" si="1"/>
        <v>5</v>
      </c>
      <c r="AN56" s="1">
        <f t="shared" si="57"/>
        <v>0</v>
      </c>
      <c r="AO56" s="1">
        <f t="shared" si="3"/>
        <v>0</v>
      </c>
      <c r="AP56" s="1">
        <f t="shared" si="58"/>
        <v>0</v>
      </c>
      <c r="AQ56" s="1">
        <f t="shared" si="59"/>
        <v>1</v>
      </c>
      <c r="AR56" s="1">
        <f t="shared" si="6"/>
        <v>0</v>
      </c>
      <c r="AS56" s="1">
        <f t="shared" si="60"/>
        <v>0</v>
      </c>
      <c r="AT56" s="1" t="b">
        <f t="shared" si="61"/>
        <v>0</v>
      </c>
      <c r="AU56" s="1">
        <f t="shared" si="62"/>
        <v>0</v>
      </c>
      <c r="AV56" s="1">
        <f t="shared" si="63"/>
        <v>0</v>
      </c>
      <c r="AW56" s="1">
        <f t="shared" si="11"/>
        <v>0</v>
      </c>
      <c r="BA56" s="54">
        <f t="shared" si="64"/>
        <v>0</v>
      </c>
      <c r="BB56" s="1">
        <f t="shared" si="65"/>
        <v>0</v>
      </c>
      <c r="BC56" s="1">
        <f t="shared" si="66"/>
        <v>0</v>
      </c>
    </row>
    <row r="57" spans="1:55" ht="15">
      <c r="A57" s="61"/>
      <c r="B57" s="62"/>
      <c r="C57" s="63"/>
      <c r="D57" s="71" t="s">
        <v>177</v>
      </c>
      <c r="E57" s="72">
        <v>0</v>
      </c>
      <c r="F57" s="62"/>
      <c r="G57" s="71" t="s">
        <v>177</v>
      </c>
      <c r="H57" s="72">
        <v>0</v>
      </c>
      <c r="I57" s="32" t="s">
        <v>72</v>
      </c>
      <c r="J57" s="62"/>
      <c r="K57" s="95"/>
      <c r="L57" s="66"/>
      <c r="M57" s="56">
        <f t="shared" si="12"/>
        <v>0</v>
      </c>
      <c r="N57" s="57">
        <f t="shared" si="13"/>
        <v>0</v>
      </c>
      <c r="O57" s="79">
        <f t="shared" si="48"/>
      </c>
      <c r="P57" s="79">
        <f t="shared" si="49"/>
      </c>
      <c r="T57" s="1">
        <v>0</v>
      </c>
      <c r="X57" s="1">
        <v>0</v>
      </c>
      <c r="Y57" s="1">
        <f t="shared" si="14"/>
        <v>0</v>
      </c>
      <c r="Z57" s="1">
        <f t="shared" si="50"/>
        <v>0</v>
      </c>
      <c r="AA57" s="1">
        <f t="shared" si="51"/>
        <v>0</v>
      </c>
      <c r="AB57" s="1">
        <f t="shared" si="52"/>
        <v>1</v>
      </c>
      <c r="AC57" s="1">
        <f t="shared" si="18"/>
        <v>0</v>
      </c>
      <c r="AD57" s="1">
        <f t="shared" si="19"/>
        <v>0</v>
      </c>
      <c r="AE57" s="1" t="b">
        <f t="shared" si="53"/>
        <v>0</v>
      </c>
      <c r="AF57" s="1">
        <f t="shared" si="54"/>
        <v>0</v>
      </c>
      <c r="AG57" s="1">
        <f t="shared" si="55"/>
        <v>0</v>
      </c>
      <c r="AH57" s="1">
        <f t="shared" si="22"/>
        <v>0</v>
      </c>
      <c r="AJ57" s="1">
        <f t="shared" si="56"/>
        <v>0</v>
      </c>
      <c r="AK57" s="1">
        <f t="shared" si="1"/>
        <v>5</v>
      </c>
      <c r="AN57" s="1">
        <f t="shared" si="57"/>
        <v>0</v>
      </c>
      <c r="AO57" s="1">
        <f t="shared" si="3"/>
        <v>0</v>
      </c>
      <c r="AP57" s="1">
        <f t="shared" si="58"/>
        <v>0</v>
      </c>
      <c r="AQ57" s="1">
        <f t="shared" si="59"/>
        <v>1</v>
      </c>
      <c r="AR57" s="1">
        <f t="shared" si="6"/>
        <v>0</v>
      </c>
      <c r="AS57" s="1">
        <f t="shared" si="60"/>
        <v>0</v>
      </c>
      <c r="AT57" s="1" t="b">
        <f t="shared" si="61"/>
        <v>0</v>
      </c>
      <c r="AU57" s="1">
        <f t="shared" si="62"/>
        <v>0</v>
      </c>
      <c r="AV57" s="1">
        <f t="shared" si="63"/>
        <v>0</v>
      </c>
      <c r="AW57" s="1">
        <f t="shared" si="11"/>
        <v>0</v>
      </c>
      <c r="BA57" s="54">
        <f t="shared" si="64"/>
        <v>0</v>
      </c>
      <c r="BB57" s="1">
        <f t="shared" si="65"/>
        <v>0</v>
      </c>
      <c r="BC57" s="1">
        <f t="shared" si="66"/>
        <v>0</v>
      </c>
    </row>
    <row r="58" spans="1:55" ht="15">
      <c r="A58" s="61"/>
      <c r="B58" s="62"/>
      <c r="C58" s="63"/>
      <c r="D58" s="71" t="s">
        <v>177</v>
      </c>
      <c r="E58" s="72">
        <v>0</v>
      </c>
      <c r="F58" s="62"/>
      <c r="G58" s="71" t="s">
        <v>177</v>
      </c>
      <c r="H58" s="72">
        <v>0</v>
      </c>
      <c r="I58" s="32" t="s">
        <v>73</v>
      </c>
      <c r="J58" s="62"/>
      <c r="K58" s="95"/>
      <c r="L58" s="66"/>
      <c r="M58" s="56">
        <f t="shared" si="12"/>
        <v>0</v>
      </c>
      <c r="N58" s="57">
        <f t="shared" si="13"/>
        <v>0</v>
      </c>
      <c r="O58" s="79">
        <f t="shared" si="48"/>
      </c>
      <c r="P58" s="79">
        <f t="shared" si="49"/>
      </c>
      <c r="T58" s="1">
        <v>0</v>
      </c>
      <c r="X58" s="1">
        <v>0</v>
      </c>
      <c r="Y58" s="1">
        <f t="shared" si="14"/>
        <v>0</v>
      </c>
      <c r="Z58" s="1">
        <f t="shared" si="50"/>
        <v>0</v>
      </c>
      <c r="AA58" s="1">
        <f t="shared" si="51"/>
        <v>0</v>
      </c>
      <c r="AB58" s="1">
        <f t="shared" si="52"/>
        <v>1</v>
      </c>
      <c r="AC58" s="1">
        <f t="shared" si="18"/>
        <v>0</v>
      </c>
      <c r="AD58" s="1">
        <f t="shared" si="19"/>
        <v>0</v>
      </c>
      <c r="AE58" s="1" t="b">
        <f t="shared" si="53"/>
        <v>0</v>
      </c>
      <c r="AF58" s="1">
        <f t="shared" si="54"/>
        <v>0</v>
      </c>
      <c r="AG58" s="1">
        <f t="shared" si="55"/>
        <v>0</v>
      </c>
      <c r="AH58" s="1">
        <f t="shared" si="22"/>
        <v>0</v>
      </c>
      <c r="AJ58" s="1">
        <f t="shared" si="56"/>
        <v>0</v>
      </c>
      <c r="AK58" s="1">
        <f t="shared" si="1"/>
        <v>5</v>
      </c>
      <c r="AN58" s="1">
        <f t="shared" si="57"/>
        <v>0</v>
      </c>
      <c r="AO58" s="1">
        <f t="shared" si="3"/>
        <v>0</v>
      </c>
      <c r="AP58" s="1">
        <f t="shared" si="58"/>
        <v>0</v>
      </c>
      <c r="AQ58" s="1">
        <f t="shared" si="59"/>
        <v>1</v>
      </c>
      <c r="AR58" s="1">
        <f t="shared" si="6"/>
        <v>0</v>
      </c>
      <c r="AS58" s="1">
        <f t="shared" si="60"/>
        <v>0</v>
      </c>
      <c r="AT58" s="1" t="b">
        <f t="shared" si="61"/>
        <v>0</v>
      </c>
      <c r="AU58" s="1">
        <f t="shared" si="62"/>
        <v>0</v>
      </c>
      <c r="AV58" s="1">
        <f t="shared" si="63"/>
        <v>0</v>
      </c>
      <c r="AW58" s="1">
        <f t="shared" si="11"/>
        <v>0</v>
      </c>
      <c r="BA58" s="54">
        <f t="shared" si="64"/>
        <v>0</v>
      </c>
      <c r="BB58" s="1">
        <f t="shared" si="65"/>
        <v>0</v>
      </c>
      <c r="BC58" s="1">
        <f t="shared" si="66"/>
        <v>0</v>
      </c>
    </row>
    <row r="59" spans="1:55" ht="15">
      <c r="A59" s="61"/>
      <c r="B59" s="62"/>
      <c r="C59" s="63"/>
      <c r="D59" s="71" t="s">
        <v>177</v>
      </c>
      <c r="E59" s="72">
        <v>0</v>
      </c>
      <c r="F59" s="62"/>
      <c r="G59" s="71" t="s">
        <v>177</v>
      </c>
      <c r="H59" s="72">
        <v>0</v>
      </c>
      <c r="I59" s="32" t="s">
        <v>74</v>
      </c>
      <c r="J59" s="62"/>
      <c r="K59" s="95"/>
      <c r="L59" s="66"/>
      <c r="M59" s="56">
        <f t="shared" si="12"/>
        <v>0</v>
      </c>
      <c r="N59" s="57">
        <f t="shared" si="13"/>
        <v>0</v>
      </c>
      <c r="O59" s="79">
        <f t="shared" si="48"/>
      </c>
      <c r="P59" s="79">
        <f t="shared" si="49"/>
      </c>
      <c r="T59" s="1">
        <v>0</v>
      </c>
      <c r="X59" s="1">
        <v>0</v>
      </c>
      <c r="Y59" s="1">
        <f t="shared" si="14"/>
        <v>0</v>
      </c>
      <c r="Z59" s="1">
        <f t="shared" si="50"/>
        <v>0</v>
      </c>
      <c r="AA59" s="1">
        <f t="shared" si="51"/>
        <v>0</v>
      </c>
      <c r="AB59" s="1">
        <f t="shared" si="52"/>
        <v>1</v>
      </c>
      <c r="AC59" s="1">
        <f t="shared" si="18"/>
        <v>0</v>
      </c>
      <c r="AD59" s="1">
        <f t="shared" si="19"/>
        <v>0</v>
      </c>
      <c r="AE59" s="1" t="b">
        <f t="shared" si="53"/>
        <v>0</v>
      </c>
      <c r="AF59" s="1">
        <f t="shared" si="54"/>
        <v>0</v>
      </c>
      <c r="AG59" s="1">
        <f t="shared" si="55"/>
        <v>0</v>
      </c>
      <c r="AH59" s="1">
        <f t="shared" si="22"/>
        <v>0</v>
      </c>
      <c r="AJ59" s="1">
        <f t="shared" si="56"/>
        <v>0</v>
      </c>
      <c r="AK59" s="1">
        <f t="shared" si="1"/>
        <v>5</v>
      </c>
      <c r="AN59" s="1">
        <f t="shared" si="57"/>
        <v>0</v>
      </c>
      <c r="AO59" s="1">
        <f t="shared" si="3"/>
        <v>0</v>
      </c>
      <c r="AP59" s="1">
        <f t="shared" si="58"/>
        <v>0</v>
      </c>
      <c r="AQ59" s="1">
        <f t="shared" si="59"/>
        <v>1</v>
      </c>
      <c r="AR59" s="1">
        <f t="shared" si="6"/>
        <v>0</v>
      </c>
      <c r="AS59" s="1">
        <f t="shared" si="60"/>
        <v>0</v>
      </c>
      <c r="AT59" s="1" t="b">
        <f t="shared" si="61"/>
        <v>0</v>
      </c>
      <c r="AU59" s="1">
        <f t="shared" si="62"/>
        <v>0</v>
      </c>
      <c r="AV59" s="1">
        <f t="shared" si="63"/>
        <v>0</v>
      </c>
      <c r="AW59" s="1">
        <f t="shared" si="11"/>
        <v>0</v>
      </c>
      <c r="BA59" s="54">
        <f t="shared" si="64"/>
        <v>0</v>
      </c>
      <c r="BB59" s="1">
        <f t="shared" si="65"/>
        <v>0</v>
      </c>
      <c r="BC59" s="1">
        <f t="shared" si="66"/>
        <v>0</v>
      </c>
    </row>
    <row r="60" spans="1:55" ht="15">
      <c r="A60" s="61"/>
      <c r="B60" s="62"/>
      <c r="C60" s="63"/>
      <c r="D60" s="71" t="s">
        <v>177</v>
      </c>
      <c r="E60" s="72">
        <v>0</v>
      </c>
      <c r="F60" s="62"/>
      <c r="G60" s="71" t="s">
        <v>177</v>
      </c>
      <c r="H60" s="72">
        <v>0</v>
      </c>
      <c r="I60" s="32" t="s">
        <v>75</v>
      </c>
      <c r="J60" s="62"/>
      <c r="K60" s="95"/>
      <c r="L60" s="66"/>
      <c r="M60" s="56">
        <f t="shared" si="12"/>
        <v>0</v>
      </c>
      <c r="N60" s="57">
        <f t="shared" si="13"/>
        <v>0</v>
      </c>
      <c r="O60" s="79">
        <f t="shared" si="48"/>
      </c>
      <c r="P60" s="79">
        <f t="shared" si="49"/>
      </c>
      <c r="T60" s="1">
        <v>0</v>
      </c>
      <c r="X60" s="1">
        <v>0</v>
      </c>
      <c r="Y60" s="1">
        <f t="shared" si="14"/>
        <v>0</v>
      </c>
      <c r="Z60" s="1">
        <f t="shared" si="50"/>
        <v>0</v>
      </c>
      <c r="AA60" s="1">
        <f t="shared" si="51"/>
        <v>0</v>
      </c>
      <c r="AB60" s="1">
        <f t="shared" si="52"/>
        <v>1</v>
      </c>
      <c r="AC60" s="1">
        <f t="shared" si="18"/>
        <v>0</v>
      </c>
      <c r="AD60" s="1">
        <f t="shared" si="19"/>
        <v>0</v>
      </c>
      <c r="AE60" s="1" t="b">
        <f t="shared" si="53"/>
        <v>0</v>
      </c>
      <c r="AF60" s="1">
        <f t="shared" si="54"/>
        <v>0</v>
      </c>
      <c r="AG60" s="1">
        <f t="shared" si="55"/>
        <v>0</v>
      </c>
      <c r="AH60" s="1">
        <f t="shared" si="22"/>
        <v>0</v>
      </c>
      <c r="AJ60" s="1">
        <f t="shared" si="56"/>
        <v>0</v>
      </c>
      <c r="AK60" s="1">
        <f t="shared" si="1"/>
        <v>5</v>
      </c>
      <c r="AN60" s="1">
        <f t="shared" si="57"/>
        <v>0</v>
      </c>
      <c r="AO60" s="1">
        <f t="shared" si="3"/>
        <v>0</v>
      </c>
      <c r="AP60" s="1">
        <f t="shared" si="58"/>
        <v>0</v>
      </c>
      <c r="AQ60" s="1">
        <f t="shared" si="59"/>
        <v>1</v>
      </c>
      <c r="AR60" s="1">
        <f t="shared" si="6"/>
        <v>0</v>
      </c>
      <c r="AS60" s="1">
        <f t="shared" si="60"/>
        <v>0</v>
      </c>
      <c r="AT60" s="1" t="b">
        <f t="shared" si="61"/>
        <v>0</v>
      </c>
      <c r="AU60" s="1">
        <f t="shared" si="62"/>
        <v>0</v>
      </c>
      <c r="AV60" s="1">
        <f t="shared" si="63"/>
        <v>0</v>
      </c>
      <c r="AW60" s="1">
        <f t="shared" si="11"/>
        <v>0</v>
      </c>
      <c r="BA60" s="54">
        <f t="shared" si="64"/>
        <v>0</v>
      </c>
      <c r="BB60" s="1">
        <f t="shared" si="65"/>
        <v>0</v>
      </c>
      <c r="BC60" s="1">
        <f t="shared" si="66"/>
        <v>0</v>
      </c>
    </row>
    <row r="61" spans="1:55" ht="15">
      <c r="A61" s="61"/>
      <c r="B61" s="62"/>
      <c r="C61" s="63"/>
      <c r="D61" s="71" t="s">
        <v>177</v>
      </c>
      <c r="E61" s="72">
        <v>0</v>
      </c>
      <c r="F61" s="62"/>
      <c r="G61" s="71" t="s">
        <v>177</v>
      </c>
      <c r="H61" s="72">
        <v>0</v>
      </c>
      <c r="I61" s="32" t="s">
        <v>76</v>
      </c>
      <c r="J61" s="62"/>
      <c r="K61" s="95"/>
      <c r="L61" s="66"/>
      <c r="M61" s="56">
        <f t="shared" si="12"/>
        <v>0</v>
      </c>
      <c r="N61" s="57">
        <f t="shared" si="13"/>
        <v>0</v>
      </c>
      <c r="O61" s="79">
        <f t="shared" si="48"/>
      </c>
      <c r="P61" s="79">
        <f t="shared" si="49"/>
      </c>
      <c r="T61" s="1">
        <v>0</v>
      </c>
      <c r="X61" s="1">
        <v>0</v>
      </c>
      <c r="Y61" s="1">
        <f t="shared" si="14"/>
        <v>0</v>
      </c>
      <c r="Z61" s="1">
        <f t="shared" si="50"/>
        <v>0</v>
      </c>
      <c r="AA61" s="1">
        <f t="shared" si="51"/>
        <v>0</v>
      </c>
      <c r="AB61" s="1">
        <f t="shared" si="52"/>
        <v>1</v>
      </c>
      <c r="AC61" s="1">
        <f t="shared" si="18"/>
        <v>0</v>
      </c>
      <c r="AD61" s="1">
        <f t="shared" si="19"/>
        <v>0</v>
      </c>
      <c r="AE61" s="1" t="b">
        <f t="shared" si="53"/>
        <v>0</v>
      </c>
      <c r="AF61" s="1">
        <f t="shared" si="54"/>
        <v>0</v>
      </c>
      <c r="AG61" s="1">
        <f t="shared" si="55"/>
        <v>0</v>
      </c>
      <c r="AH61" s="1">
        <f t="shared" si="22"/>
        <v>0</v>
      </c>
      <c r="AJ61" s="1">
        <f t="shared" si="56"/>
        <v>0</v>
      </c>
      <c r="AK61" s="1">
        <f t="shared" si="1"/>
        <v>5</v>
      </c>
      <c r="AN61" s="1">
        <f t="shared" si="57"/>
        <v>0</v>
      </c>
      <c r="AO61" s="1">
        <f t="shared" si="3"/>
        <v>0</v>
      </c>
      <c r="AP61" s="1">
        <f t="shared" si="58"/>
        <v>0</v>
      </c>
      <c r="AQ61" s="1">
        <f t="shared" si="59"/>
        <v>1</v>
      </c>
      <c r="AR61" s="1">
        <f t="shared" si="6"/>
        <v>0</v>
      </c>
      <c r="AS61" s="1">
        <f t="shared" si="60"/>
        <v>0</v>
      </c>
      <c r="AT61" s="1" t="b">
        <f t="shared" si="61"/>
        <v>0</v>
      </c>
      <c r="AU61" s="1">
        <f t="shared" si="62"/>
        <v>0</v>
      </c>
      <c r="AV61" s="1">
        <f t="shared" si="63"/>
        <v>0</v>
      </c>
      <c r="AW61" s="1">
        <f t="shared" si="11"/>
        <v>0</v>
      </c>
      <c r="BA61" s="54">
        <f t="shared" si="64"/>
        <v>0</v>
      </c>
      <c r="BB61" s="1">
        <f t="shared" si="65"/>
        <v>0</v>
      </c>
      <c r="BC61" s="1">
        <f t="shared" si="66"/>
        <v>0</v>
      </c>
    </row>
    <row r="62" ht="12.75">
      <c r="BD62" s="1">
        <v>0</v>
      </c>
    </row>
  </sheetData>
  <sheetProtection sheet="1" selectLockedCells="1"/>
  <mergeCells count="7">
    <mergeCell ref="G11:I11"/>
    <mergeCell ref="D11:F11"/>
    <mergeCell ref="A1:P1"/>
    <mergeCell ref="C6:H6"/>
    <mergeCell ref="C8:D8"/>
    <mergeCell ref="J8:K8"/>
    <mergeCell ref="G4:I4"/>
  </mergeCells>
  <conditionalFormatting sqref="M12:M61">
    <cfRule type="cellIs" priority="1" dxfId="0" operator="greaterThan" stopIfTrue="1">
      <formula>300</formula>
    </cfRule>
  </conditionalFormatting>
  <dataValidations count="1">
    <dataValidation type="whole" allowBlank="1" showInputMessage="1" showErrorMessage="1" error="Please note: picture report between P0 and P5" sqref="E12:E61 H12:H61">
      <formula1>0</formula1>
      <formula2>5</formula2>
    </dataValidation>
  </dataValidations>
  <printOptions/>
  <pageMargins left="0.5511811023622047" right="0.5511811023622047" top="0.54" bottom="0.1968503937007874" header="0.24" footer="0.5118110236220472"/>
  <pageSetup fitToHeight="1" fitToWidth="1" horizontalDpi="360" verticalDpi="360" orientation="landscape" paperSize="9" scale="80" r:id="rId1"/>
</worksheet>
</file>

<file path=xl/worksheets/sheet4.xml><?xml version="1.0" encoding="utf-8"?>
<worksheet xmlns="http://schemas.openxmlformats.org/spreadsheetml/2006/main" xmlns:r="http://schemas.openxmlformats.org/officeDocument/2006/relationships">
  <sheetPr codeName="Blad6">
    <pageSetUpPr fitToPage="1"/>
  </sheetPr>
  <dimension ref="A1:BE62"/>
  <sheetViews>
    <sheetView zoomScale="75" zoomScaleNormal="75" zoomScalePageLayoutView="0" workbookViewId="0" topLeftCell="A1">
      <pane ySplit="11" topLeftCell="A12" activePane="bottomLeft" state="frozen"/>
      <selection pane="topLeft" activeCell="A1" sqref="A1"/>
      <selection pane="bottomLeft" activeCell="A12" sqref="A12"/>
    </sheetView>
  </sheetViews>
  <sheetFormatPr defaultColWidth="9.140625" defaultRowHeight="12.75"/>
  <cols>
    <col min="1" max="1" width="10.421875" style="1" customWidth="1"/>
    <col min="2" max="2" width="7.8515625" style="1" customWidth="1"/>
    <col min="3" max="3" width="14.57421875" style="1" customWidth="1"/>
    <col min="4" max="4" width="2.57421875" style="1" customWidth="1"/>
    <col min="5" max="5" width="3.8515625" style="1" customWidth="1"/>
    <col min="6" max="6" width="9.140625" style="1" customWidth="1"/>
    <col min="7" max="7" width="2.57421875" style="1" customWidth="1"/>
    <col min="8" max="8" width="3.8515625" style="1" customWidth="1"/>
    <col min="9" max="9" width="9.140625" style="1" customWidth="1"/>
    <col min="10" max="10" width="11.57421875" style="1" customWidth="1"/>
    <col min="11" max="11" width="16.421875" style="55" customWidth="1"/>
    <col min="12" max="12" width="20.7109375" style="1" customWidth="1"/>
    <col min="13" max="13" width="19.28125" style="1" bestFit="1" customWidth="1"/>
    <col min="14" max="14" width="12.8515625" style="1" customWidth="1"/>
    <col min="15" max="15" width="9.57421875" style="1" bestFit="1" customWidth="1"/>
    <col min="16" max="16" width="15.00390625" style="1" bestFit="1" customWidth="1"/>
    <col min="17" max="56" width="13.140625" style="1" hidden="1" customWidth="1"/>
    <col min="57" max="57" width="14.140625" style="1" hidden="1" customWidth="1"/>
    <col min="58" max="58" width="14.140625" style="1" customWidth="1"/>
    <col min="59" max="16384" width="9.140625" style="1" customWidth="1"/>
  </cols>
  <sheetData>
    <row r="1" spans="1:16" ht="26.25">
      <c r="A1" s="129" t="s">
        <v>80</v>
      </c>
      <c r="B1" s="130"/>
      <c r="C1" s="130"/>
      <c r="D1" s="130"/>
      <c r="E1" s="130"/>
      <c r="F1" s="130"/>
      <c r="G1" s="130"/>
      <c r="H1" s="130"/>
      <c r="I1" s="130"/>
      <c r="J1" s="130"/>
      <c r="K1" s="130"/>
      <c r="L1" s="130"/>
      <c r="M1" s="130"/>
      <c r="N1" s="130"/>
      <c r="O1" s="130"/>
      <c r="P1" s="131"/>
    </row>
    <row r="2" spans="1:16" ht="6" customHeight="1">
      <c r="A2" s="2"/>
      <c r="B2" s="2"/>
      <c r="C2" s="2"/>
      <c r="D2" s="2"/>
      <c r="E2" s="2"/>
      <c r="F2" s="2"/>
      <c r="G2" s="2"/>
      <c r="H2" s="2"/>
      <c r="I2" s="2"/>
      <c r="J2" s="2"/>
      <c r="K2" s="8"/>
      <c r="L2" s="2"/>
      <c r="M2" s="2"/>
      <c r="N2" s="2"/>
      <c r="O2" s="2"/>
      <c r="P2" s="9"/>
    </row>
    <row r="3" spans="1:16" ht="6" customHeight="1">
      <c r="A3" s="2"/>
      <c r="B3" s="2"/>
      <c r="C3" s="2"/>
      <c r="D3" s="2"/>
      <c r="E3" s="2"/>
      <c r="F3" s="2"/>
      <c r="G3" s="2"/>
      <c r="H3" s="2"/>
      <c r="I3" s="2"/>
      <c r="J3" s="2"/>
      <c r="K3" s="8"/>
      <c r="L3" s="2"/>
      <c r="M3" s="2"/>
      <c r="N3" s="2"/>
      <c r="O3" s="2"/>
      <c r="P3" s="9"/>
    </row>
    <row r="4" spans="1:26" ht="23.25">
      <c r="A4" s="10"/>
      <c r="B4" s="2"/>
      <c r="C4" s="2"/>
      <c r="D4" s="2"/>
      <c r="E4" s="11"/>
      <c r="F4" s="11"/>
      <c r="G4" s="139"/>
      <c r="H4" s="139"/>
      <c r="I4" s="139"/>
      <c r="J4" s="11"/>
      <c r="K4" s="12"/>
      <c r="L4" s="20" t="s">
        <v>104</v>
      </c>
      <c r="M4" s="13">
        <v>23</v>
      </c>
      <c r="N4" s="88" t="s">
        <v>77</v>
      </c>
      <c r="O4" s="2"/>
      <c r="P4" s="2"/>
      <c r="Y4" s="1" t="s">
        <v>38</v>
      </c>
      <c r="Z4" s="1">
        <f>180/PI()</f>
        <v>57.29577951308232</v>
      </c>
    </row>
    <row r="5" spans="1:16" ht="6" customHeight="1">
      <c r="A5" s="14"/>
      <c r="B5" s="2"/>
      <c r="C5" s="2"/>
      <c r="D5" s="2"/>
      <c r="E5" s="2"/>
      <c r="F5" s="2"/>
      <c r="G5" s="2"/>
      <c r="H5" s="2"/>
      <c r="I5" s="2"/>
      <c r="J5" s="2"/>
      <c r="K5" s="15"/>
      <c r="L5" s="89"/>
      <c r="M5" s="9"/>
      <c r="N5" s="2"/>
      <c r="O5" s="2"/>
      <c r="P5" s="9"/>
    </row>
    <row r="6" spans="1:24" ht="18.75" customHeight="1">
      <c r="A6" s="3" t="s">
        <v>164</v>
      </c>
      <c r="B6" s="2"/>
      <c r="C6" s="132" t="str">
        <f>IF(Summary!B3="","",Summary!B3)</f>
        <v>14/15 June 2020</v>
      </c>
      <c r="D6" s="133"/>
      <c r="E6" s="133"/>
      <c r="F6" s="133"/>
      <c r="G6" s="133"/>
      <c r="H6" s="134"/>
      <c r="I6" s="16"/>
      <c r="J6" s="2"/>
      <c r="K6" s="17"/>
      <c r="L6" s="20" t="s">
        <v>105</v>
      </c>
      <c r="M6" s="18">
        <v>4</v>
      </c>
      <c r="N6" s="19"/>
      <c r="O6" s="86" t="s">
        <v>176</v>
      </c>
      <c r="P6" s="68">
        <f>SUM(N12:N61)</f>
        <v>0</v>
      </c>
      <c r="Q6" s="50">
        <f>IF(M4=70,1,IF(M4=24,2,IF(M4=23,2,IF(M4=13,5))))</f>
        <v>2</v>
      </c>
      <c r="R6" s="1" t="b">
        <f>IF(M4=9,"5",IF(M4=6,"5",IF(M4=3,"5",IF(M4=1.3,"5"))))</f>
        <v>0</v>
      </c>
      <c r="S6" s="1" t="b">
        <f>IF(M4=1.2,"5",IF(M4=0.6,"5",IF(M4=0.7,"5")))</f>
        <v>0</v>
      </c>
      <c r="T6" s="29" t="s">
        <v>20</v>
      </c>
      <c r="X6" s="29" t="s">
        <v>21</v>
      </c>
    </row>
    <row r="7" spans="1:23" ht="5.25" customHeight="1">
      <c r="A7" s="3"/>
      <c r="B7" s="2"/>
      <c r="C7" s="9"/>
      <c r="D7" s="9"/>
      <c r="E7" s="9"/>
      <c r="F7" s="9"/>
      <c r="G7" s="9"/>
      <c r="H7" s="9"/>
      <c r="I7" s="9"/>
      <c r="J7" s="2"/>
      <c r="K7" s="20"/>
      <c r="L7" s="20"/>
      <c r="M7" s="9"/>
      <c r="N7" s="21"/>
      <c r="O7" s="2"/>
      <c r="P7" s="9"/>
      <c r="Q7" s="29"/>
      <c r="R7" s="29"/>
      <c r="S7" s="29"/>
      <c r="U7" s="29"/>
      <c r="V7" s="29"/>
      <c r="W7" s="29"/>
    </row>
    <row r="8" spans="1:24" ht="20.25">
      <c r="A8" s="3" t="s">
        <v>109</v>
      </c>
      <c r="B8" s="2"/>
      <c r="C8" s="135">
        <f>Summary!B19</f>
        <v>0</v>
      </c>
      <c r="D8" s="136"/>
      <c r="E8" s="9"/>
      <c r="F8" s="2"/>
      <c r="G8" s="9"/>
      <c r="H8" s="9"/>
      <c r="I8" s="88" t="s">
        <v>78</v>
      </c>
      <c r="J8" s="137">
        <f>Summary!B5</f>
        <v>0</v>
      </c>
      <c r="K8" s="138"/>
      <c r="L8" s="20" t="s">
        <v>47</v>
      </c>
      <c r="M8" s="30">
        <f>Summary!B15</f>
        <v>0</v>
      </c>
      <c r="N8" s="21"/>
      <c r="O8" s="2"/>
      <c r="P8" s="9"/>
      <c r="T8" s="1">
        <v>0</v>
      </c>
      <c r="X8" s="1">
        <v>0</v>
      </c>
    </row>
    <row r="9" spans="1:16" ht="6" customHeight="1" thickBot="1">
      <c r="A9" s="3"/>
      <c r="B9" s="2"/>
      <c r="C9" s="9"/>
      <c r="D9" s="9"/>
      <c r="E9" s="9"/>
      <c r="F9" s="9"/>
      <c r="G9" s="16"/>
      <c r="H9" s="16"/>
      <c r="I9" s="9"/>
      <c r="J9" s="2"/>
      <c r="K9" s="20"/>
      <c r="L9" s="3"/>
      <c r="M9" s="9"/>
      <c r="N9" s="21"/>
      <c r="O9" s="2"/>
      <c r="P9" s="9"/>
    </row>
    <row r="10" spans="1:49" ht="16.5" customHeight="1">
      <c r="A10" s="22" t="s">
        <v>160</v>
      </c>
      <c r="B10" s="26" t="s">
        <v>165</v>
      </c>
      <c r="C10" s="80" t="s">
        <v>97</v>
      </c>
      <c r="D10" s="73" t="s">
        <v>166</v>
      </c>
      <c r="E10" s="74"/>
      <c r="F10" s="76"/>
      <c r="G10" s="73" t="s">
        <v>166</v>
      </c>
      <c r="H10" s="74"/>
      <c r="I10" s="75"/>
      <c r="J10" s="77" t="s">
        <v>106</v>
      </c>
      <c r="K10" s="25" t="s">
        <v>39</v>
      </c>
      <c r="L10" s="26" t="s">
        <v>167</v>
      </c>
      <c r="M10" s="51" t="s">
        <v>168</v>
      </c>
      <c r="N10" s="26" t="s">
        <v>169</v>
      </c>
      <c r="O10" s="26" t="s">
        <v>170</v>
      </c>
      <c r="P10" s="52" t="s">
        <v>170</v>
      </c>
      <c r="Y10" s="1" t="s">
        <v>33</v>
      </c>
      <c r="Z10" s="1" t="s">
        <v>34</v>
      </c>
      <c r="AA10" s="1" t="s">
        <v>35</v>
      </c>
      <c r="AC10" s="1" t="s">
        <v>36</v>
      </c>
      <c r="AN10" s="1" t="s">
        <v>34</v>
      </c>
      <c r="AO10" s="1" t="s">
        <v>33</v>
      </c>
      <c r="AP10" s="1" t="s">
        <v>35</v>
      </c>
      <c r="AR10" s="1" t="s">
        <v>36</v>
      </c>
      <c r="AW10" s="1" t="s">
        <v>40</v>
      </c>
    </row>
    <row r="11" spans="1:57" s="29" customFormat="1" ht="16.5" customHeight="1" thickBot="1">
      <c r="A11" s="23"/>
      <c r="B11" s="24" t="s">
        <v>41</v>
      </c>
      <c r="C11" s="70" t="s">
        <v>171</v>
      </c>
      <c r="D11" s="126" t="s">
        <v>172</v>
      </c>
      <c r="E11" s="127"/>
      <c r="F11" s="127"/>
      <c r="G11" s="126" t="s">
        <v>173</v>
      </c>
      <c r="H11" s="127"/>
      <c r="I11" s="128"/>
      <c r="J11" s="78" t="s">
        <v>172</v>
      </c>
      <c r="K11" s="27"/>
      <c r="L11" s="24"/>
      <c r="M11" s="23" t="s">
        <v>95</v>
      </c>
      <c r="N11" s="28"/>
      <c r="O11" s="24" t="s">
        <v>174</v>
      </c>
      <c r="P11" s="53" t="s">
        <v>175</v>
      </c>
      <c r="T11" s="29" t="s">
        <v>20</v>
      </c>
      <c r="X11" s="29" t="s">
        <v>21</v>
      </c>
      <c r="Y11" s="29" t="s">
        <v>22</v>
      </c>
      <c r="Z11" s="29" t="s">
        <v>23</v>
      </c>
      <c r="AA11" s="29" t="s">
        <v>24</v>
      </c>
      <c r="AB11" s="29" t="s">
        <v>25</v>
      </c>
      <c r="AC11" s="29" t="s">
        <v>26</v>
      </c>
      <c r="AD11" s="29" t="s">
        <v>27</v>
      </c>
      <c r="AE11" s="29" t="s">
        <v>28</v>
      </c>
      <c r="AF11" s="29" t="s">
        <v>29</v>
      </c>
      <c r="AG11" s="29" t="s">
        <v>30</v>
      </c>
      <c r="AH11" s="29" t="s">
        <v>37</v>
      </c>
      <c r="AJ11" s="29" t="s">
        <v>31</v>
      </c>
      <c r="AK11" s="29" t="s">
        <v>32</v>
      </c>
      <c r="AN11" s="29" t="s">
        <v>22</v>
      </c>
      <c r="AO11" s="29" t="s">
        <v>23</v>
      </c>
      <c r="AP11" s="29" t="s">
        <v>24</v>
      </c>
      <c r="AQ11" s="29" t="s">
        <v>25</v>
      </c>
      <c r="AR11" s="29" t="s">
        <v>26</v>
      </c>
      <c r="AS11" s="29" t="s">
        <v>27</v>
      </c>
      <c r="AT11" s="29" t="s">
        <v>28</v>
      </c>
      <c r="AU11" s="29" t="s">
        <v>29</v>
      </c>
      <c r="AV11" s="29" t="s">
        <v>30</v>
      </c>
      <c r="AW11" s="29" t="s">
        <v>37</v>
      </c>
      <c r="BA11" s="29" t="s">
        <v>64</v>
      </c>
      <c r="BB11" s="29" t="s">
        <v>65</v>
      </c>
      <c r="BC11" s="29" t="s">
        <v>66</v>
      </c>
      <c r="BD11" s="29" t="s">
        <v>120</v>
      </c>
      <c r="BE11" s="29" t="s">
        <v>119</v>
      </c>
    </row>
    <row r="12" spans="1:57" ht="17.25" customHeight="1">
      <c r="A12" s="58"/>
      <c r="B12" s="59"/>
      <c r="C12" s="60"/>
      <c r="D12" s="71" t="s">
        <v>177</v>
      </c>
      <c r="E12" s="72">
        <v>0</v>
      </c>
      <c r="F12" s="65"/>
      <c r="G12" s="71" t="s">
        <v>177</v>
      </c>
      <c r="H12" s="72">
        <v>0</v>
      </c>
      <c r="I12" s="31" t="s">
        <v>0</v>
      </c>
      <c r="J12" s="62"/>
      <c r="K12" s="95"/>
      <c r="L12" s="66"/>
      <c r="M12" s="56">
        <f>IF(OR(E12&gt;1,H12&gt;1),AK12,0)</f>
        <v>0</v>
      </c>
      <c r="N12" s="57">
        <f>(IF(E12&gt;1,M12,0)*$M$6/2)+(IF(H12&gt;1,M12,0)*$M$6/2)</f>
        <v>0</v>
      </c>
      <c r="O12" s="79">
        <f aca="true" t="shared" si="0" ref="O12:O32">IF(K12&lt;&gt;0,AH12,"")</f>
      </c>
      <c r="P12" s="79">
        <f aca="true" t="shared" si="1" ref="P12:P32">IF(K12&lt;&gt;0,AW12,"")</f>
      </c>
      <c r="T12" s="1">
        <v>0</v>
      </c>
      <c r="X12" s="1">
        <v>0</v>
      </c>
      <c r="Y12" s="1">
        <f aca="true" t="shared" si="2" ref="Y12:Y51">$X$8/$Z$4</f>
        <v>0</v>
      </c>
      <c r="Z12" s="1">
        <f aca="true" t="shared" si="3" ref="Z12:Z32">X12/$Z$4</f>
        <v>0</v>
      </c>
      <c r="AA12" s="1">
        <f aca="true" t="shared" si="4" ref="AA12:AA32">(T12-$T$8)*2/$Z$4</f>
        <v>0</v>
      </c>
      <c r="AB12" s="1">
        <f aca="true" t="shared" si="5" ref="AB12:AB32">SIN(Y12)*SIN(Z12)+COS(Y12)*COS(Z12)*COS(AA12)</f>
        <v>1</v>
      </c>
      <c r="AC12" s="1">
        <f aca="true" t="shared" si="6" ref="AC12:AC51">ATAN(SQRT(1-AB12*AB12)/AB12)</f>
        <v>0</v>
      </c>
      <c r="AD12" s="1">
        <f aca="true" t="shared" si="7" ref="AD12:AD51">IF(AC12&lt;0,180/$Z$4+AC12,AC12)</f>
        <v>0</v>
      </c>
      <c r="AE12" s="1" t="b">
        <f aca="true" t="shared" si="8" ref="AE12:AE32">IF(Y12&lt;&gt;Z12,90*(1+ABS(Y12-Z12)/(Y12-Z12)))</f>
        <v>0</v>
      </c>
      <c r="AF12" s="1">
        <f aca="true" t="shared" si="9" ref="AF12:AF32">IF(AA12&lt;&gt;0,90+$Z$4*ATAN((SIN(Y12)*AB12-SIN(Z12))/(SIN(AA12)*COS(Y12)^2)),AE12*1)</f>
        <v>0</v>
      </c>
      <c r="AG12" s="1">
        <f aca="true" t="shared" si="10" ref="AG12:AG32">IF(SIN(AA12)&lt;0,AF12+180,AF12*1)</f>
        <v>0</v>
      </c>
      <c r="AH12" s="1">
        <f aca="true" t="shared" si="11" ref="AH12:AH51">INT(AG12)</f>
        <v>0</v>
      </c>
      <c r="AJ12" s="1">
        <f aca="true" t="shared" si="12" ref="AJ12:AJ32">6365.11*AD12</f>
        <v>0</v>
      </c>
      <c r="AK12" s="1">
        <f aca="true" t="shared" si="13" ref="AK12:AK51">IF(AJ12&lt;5,5,INT(AJ12+0.5))</f>
        <v>5</v>
      </c>
      <c r="AN12" s="1">
        <f aca="true" t="shared" si="14" ref="AN12:AN32">X12/$Z$4</f>
        <v>0</v>
      </c>
      <c r="AO12" s="1">
        <f aca="true" t="shared" si="15" ref="AO12:AO51">$X$8/$Z$4</f>
        <v>0</v>
      </c>
      <c r="AP12" s="1">
        <f aca="true" t="shared" si="16" ref="AP12:AP32">($T$8-T12)*2/$Z$4</f>
        <v>0</v>
      </c>
      <c r="AQ12" s="1">
        <f aca="true" t="shared" si="17" ref="AQ12:AQ32">SIN(AN12)*SIN(AO12)+COS(AN12)*COS(AO12)*COS(AP12)</f>
        <v>1</v>
      </c>
      <c r="AR12" s="1">
        <f aca="true" t="shared" si="18" ref="AR12:AR51">ATAN(SQRT(1-AQ12*AQ12)/AQ12)</f>
        <v>0</v>
      </c>
      <c r="AS12" s="1">
        <f aca="true" t="shared" si="19" ref="AS12:AS32">IF(AC12&lt;0,180/$Z$4+AC12,AC12)</f>
        <v>0</v>
      </c>
      <c r="AT12" s="1" t="b">
        <f aca="true" t="shared" si="20" ref="AT12:AT32">IF(AN12&lt;&gt;AO12,90*(1+ABS(AN12-AO12)/(AN12-AO12)))</f>
        <v>0</v>
      </c>
      <c r="AU12" s="1">
        <f aca="true" t="shared" si="21" ref="AU12:AU32">IF(AP12&lt;&gt;0,90+$Z$4*ATAN((SIN(AN12)*AQ12-SIN(AO12))/(SIN(AP12)*COS(AN12)^2)),AT12*1)</f>
        <v>0</v>
      </c>
      <c r="AV12" s="1">
        <f aca="true" t="shared" si="22" ref="AV12:AV32">IF(SIN(AP12)&lt;0,AU12+180,AU12*1)</f>
        <v>0</v>
      </c>
      <c r="AW12" s="1">
        <f aca="true" t="shared" si="23" ref="AW12:AW51">INT(AV12)</f>
        <v>0</v>
      </c>
      <c r="BA12" s="54">
        <f>M12</f>
        <v>0</v>
      </c>
      <c r="BB12" s="1">
        <f>C12</f>
        <v>0</v>
      </c>
      <c r="BC12" s="1">
        <f>K12</f>
        <v>0</v>
      </c>
      <c r="BD12" s="1">
        <v>0</v>
      </c>
      <c r="BE12" s="1">
        <v>0</v>
      </c>
    </row>
    <row r="13" spans="1:55" ht="16.5" customHeight="1">
      <c r="A13" s="58"/>
      <c r="B13" s="59"/>
      <c r="C13" s="60"/>
      <c r="D13" s="71" t="s">
        <v>177</v>
      </c>
      <c r="E13" s="72">
        <v>0</v>
      </c>
      <c r="F13" s="65"/>
      <c r="G13" s="71" t="s">
        <v>177</v>
      </c>
      <c r="H13" s="72">
        <v>0</v>
      </c>
      <c r="I13" s="31" t="s">
        <v>1</v>
      </c>
      <c r="J13" s="62"/>
      <c r="K13" s="95"/>
      <c r="L13" s="66"/>
      <c r="M13" s="56">
        <f aca="true" t="shared" si="24" ref="M13:M61">IF(OR(E13&gt;1,H13&gt;1),AK13,0)</f>
        <v>0</v>
      </c>
      <c r="N13" s="57">
        <f aca="true" t="shared" si="25" ref="N13:N61">(IF(E13&gt;1,M13,0)*$M$6/2)+(IF(H13&gt;1,M13,0)*$M$6/2)</f>
        <v>0</v>
      </c>
      <c r="O13" s="79">
        <f t="shared" si="0"/>
      </c>
      <c r="P13" s="79">
        <f t="shared" si="1"/>
      </c>
      <c r="T13" s="1">
        <v>0</v>
      </c>
      <c r="X13" s="1">
        <v>0</v>
      </c>
      <c r="Y13" s="1">
        <f t="shared" si="2"/>
        <v>0</v>
      </c>
      <c r="Z13" s="1">
        <f t="shared" si="3"/>
        <v>0</v>
      </c>
      <c r="AA13" s="1">
        <f t="shared" si="4"/>
        <v>0</v>
      </c>
      <c r="AB13" s="1">
        <f t="shared" si="5"/>
        <v>1</v>
      </c>
      <c r="AC13" s="1">
        <f t="shared" si="6"/>
        <v>0</v>
      </c>
      <c r="AD13" s="1">
        <f t="shared" si="7"/>
        <v>0</v>
      </c>
      <c r="AE13" s="1" t="b">
        <f t="shared" si="8"/>
        <v>0</v>
      </c>
      <c r="AF13" s="1">
        <f t="shared" si="9"/>
        <v>0</v>
      </c>
      <c r="AG13" s="1">
        <f t="shared" si="10"/>
        <v>0</v>
      </c>
      <c r="AH13" s="1">
        <f t="shared" si="11"/>
        <v>0</v>
      </c>
      <c r="AJ13" s="1">
        <f t="shared" si="12"/>
        <v>0</v>
      </c>
      <c r="AK13" s="1">
        <f t="shared" si="13"/>
        <v>5</v>
      </c>
      <c r="AN13" s="1">
        <f t="shared" si="14"/>
        <v>0</v>
      </c>
      <c r="AO13" s="1">
        <f t="shared" si="15"/>
        <v>0</v>
      </c>
      <c r="AP13" s="1">
        <f t="shared" si="16"/>
        <v>0</v>
      </c>
      <c r="AQ13" s="1">
        <f t="shared" si="17"/>
        <v>1</v>
      </c>
      <c r="AR13" s="1">
        <f t="shared" si="18"/>
        <v>0</v>
      </c>
      <c r="AS13" s="1">
        <f t="shared" si="19"/>
        <v>0</v>
      </c>
      <c r="AT13" s="1" t="b">
        <f t="shared" si="20"/>
        <v>0</v>
      </c>
      <c r="AU13" s="1">
        <f t="shared" si="21"/>
        <v>0</v>
      </c>
      <c r="AV13" s="1">
        <f t="shared" si="22"/>
        <v>0</v>
      </c>
      <c r="AW13" s="1">
        <f t="shared" si="23"/>
        <v>0</v>
      </c>
      <c r="BA13" s="54">
        <f aca="true" t="shared" si="26" ref="BA13:BA29">M13</f>
        <v>0</v>
      </c>
      <c r="BB13" s="1">
        <f aca="true" t="shared" si="27" ref="BB13:BB29">C13</f>
        <v>0</v>
      </c>
      <c r="BC13" s="1">
        <f aca="true" t="shared" si="28" ref="BC13:BC29">K13</f>
        <v>0</v>
      </c>
    </row>
    <row r="14" spans="1:55" ht="16.5" customHeight="1">
      <c r="A14" s="58"/>
      <c r="B14" s="59"/>
      <c r="C14" s="60"/>
      <c r="D14" s="71" t="s">
        <v>177</v>
      </c>
      <c r="E14" s="72">
        <v>0</v>
      </c>
      <c r="F14" s="65"/>
      <c r="G14" s="71" t="s">
        <v>177</v>
      </c>
      <c r="H14" s="72">
        <v>0</v>
      </c>
      <c r="I14" s="31" t="s">
        <v>2</v>
      </c>
      <c r="J14" s="62"/>
      <c r="K14" s="95"/>
      <c r="L14" s="66"/>
      <c r="M14" s="56">
        <f t="shared" si="24"/>
        <v>0</v>
      </c>
      <c r="N14" s="57">
        <f t="shared" si="25"/>
        <v>0</v>
      </c>
      <c r="O14" s="79">
        <f t="shared" si="0"/>
      </c>
      <c r="P14" s="79">
        <f t="shared" si="1"/>
      </c>
      <c r="T14" s="1">
        <v>0</v>
      </c>
      <c r="X14" s="1">
        <v>0</v>
      </c>
      <c r="Y14" s="1">
        <f t="shared" si="2"/>
        <v>0</v>
      </c>
      <c r="Z14" s="1">
        <f t="shared" si="3"/>
        <v>0</v>
      </c>
      <c r="AA14" s="1">
        <f t="shared" si="4"/>
        <v>0</v>
      </c>
      <c r="AB14" s="1">
        <f t="shared" si="5"/>
        <v>1</v>
      </c>
      <c r="AC14" s="1">
        <f t="shared" si="6"/>
        <v>0</v>
      </c>
      <c r="AD14" s="1">
        <f t="shared" si="7"/>
        <v>0</v>
      </c>
      <c r="AE14" s="1" t="b">
        <f t="shared" si="8"/>
        <v>0</v>
      </c>
      <c r="AF14" s="1">
        <f t="shared" si="9"/>
        <v>0</v>
      </c>
      <c r="AG14" s="1">
        <f t="shared" si="10"/>
        <v>0</v>
      </c>
      <c r="AH14" s="1">
        <f t="shared" si="11"/>
        <v>0</v>
      </c>
      <c r="AJ14" s="1">
        <f t="shared" si="12"/>
        <v>0</v>
      </c>
      <c r="AK14" s="1">
        <f t="shared" si="13"/>
        <v>5</v>
      </c>
      <c r="AN14" s="1">
        <f t="shared" si="14"/>
        <v>0</v>
      </c>
      <c r="AO14" s="1">
        <f t="shared" si="15"/>
        <v>0</v>
      </c>
      <c r="AP14" s="1">
        <f t="shared" si="16"/>
        <v>0</v>
      </c>
      <c r="AQ14" s="1">
        <f t="shared" si="17"/>
        <v>1</v>
      </c>
      <c r="AR14" s="1">
        <f t="shared" si="18"/>
        <v>0</v>
      </c>
      <c r="AS14" s="1">
        <f t="shared" si="19"/>
        <v>0</v>
      </c>
      <c r="AT14" s="1" t="b">
        <f t="shared" si="20"/>
        <v>0</v>
      </c>
      <c r="AU14" s="1">
        <f t="shared" si="21"/>
        <v>0</v>
      </c>
      <c r="AV14" s="1">
        <f t="shared" si="22"/>
        <v>0</v>
      </c>
      <c r="AW14" s="1">
        <f t="shared" si="23"/>
        <v>0</v>
      </c>
      <c r="BA14" s="54">
        <f t="shared" si="26"/>
        <v>0</v>
      </c>
      <c r="BB14" s="1">
        <f t="shared" si="27"/>
        <v>0</v>
      </c>
      <c r="BC14" s="1">
        <f t="shared" si="28"/>
        <v>0</v>
      </c>
    </row>
    <row r="15" spans="1:55" ht="16.5" customHeight="1">
      <c r="A15" s="58"/>
      <c r="B15" s="59"/>
      <c r="C15" s="60"/>
      <c r="D15" s="71" t="s">
        <v>177</v>
      </c>
      <c r="E15" s="72">
        <v>0</v>
      </c>
      <c r="F15" s="65"/>
      <c r="G15" s="71" t="s">
        <v>177</v>
      </c>
      <c r="H15" s="72">
        <v>0</v>
      </c>
      <c r="I15" s="31" t="s">
        <v>3</v>
      </c>
      <c r="J15" s="62"/>
      <c r="K15" s="95"/>
      <c r="L15" s="66"/>
      <c r="M15" s="56">
        <f t="shared" si="24"/>
        <v>0</v>
      </c>
      <c r="N15" s="57">
        <f t="shared" si="25"/>
        <v>0</v>
      </c>
      <c r="O15" s="79">
        <f t="shared" si="0"/>
      </c>
      <c r="P15" s="79">
        <f t="shared" si="1"/>
      </c>
      <c r="T15" s="1">
        <v>0</v>
      </c>
      <c r="X15" s="1">
        <v>0</v>
      </c>
      <c r="Y15" s="1">
        <f t="shared" si="2"/>
        <v>0</v>
      </c>
      <c r="Z15" s="1">
        <f t="shared" si="3"/>
        <v>0</v>
      </c>
      <c r="AA15" s="1">
        <f t="shared" si="4"/>
        <v>0</v>
      </c>
      <c r="AB15" s="1">
        <f t="shared" si="5"/>
        <v>1</v>
      </c>
      <c r="AC15" s="1">
        <f t="shared" si="6"/>
        <v>0</v>
      </c>
      <c r="AD15" s="1">
        <f t="shared" si="7"/>
        <v>0</v>
      </c>
      <c r="AE15" s="1" t="b">
        <f t="shared" si="8"/>
        <v>0</v>
      </c>
      <c r="AF15" s="1">
        <f t="shared" si="9"/>
        <v>0</v>
      </c>
      <c r="AG15" s="1">
        <f t="shared" si="10"/>
        <v>0</v>
      </c>
      <c r="AH15" s="1">
        <f t="shared" si="11"/>
        <v>0</v>
      </c>
      <c r="AJ15" s="1">
        <f t="shared" si="12"/>
        <v>0</v>
      </c>
      <c r="AK15" s="1">
        <f t="shared" si="13"/>
        <v>5</v>
      </c>
      <c r="AN15" s="1">
        <f t="shared" si="14"/>
        <v>0</v>
      </c>
      <c r="AO15" s="1">
        <f t="shared" si="15"/>
        <v>0</v>
      </c>
      <c r="AP15" s="1">
        <f t="shared" si="16"/>
        <v>0</v>
      </c>
      <c r="AQ15" s="1">
        <f t="shared" si="17"/>
        <v>1</v>
      </c>
      <c r="AR15" s="1">
        <f t="shared" si="18"/>
        <v>0</v>
      </c>
      <c r="AS15" s="1">
        <f t="shared" si="19"/>
        <v>0</v>
      </c>
      <c r="AT15" s="1" t="b">
        <f t="shared" si="20"/>
        <v>0</v>
      </c>
      <c r="AU15" s="1">
        <f t="shared" si="21"/>
        <v>0</v>
      </c>
      <c r="AV15" s="1">
        <f t="shared" si="22"/>
        <v>0</v>
      </c>
      <c r="AW15" s="1">
        <f t="shared" si="23"/>
        <v>0</v>
      </c>
      <c r="BA15" s="54">
        <f t="shared" si="26"/>
        <v>0</v>
      </c>
      <c r="BB15" s="1">
        <f t="shared" si="27"/>
        <v>0</v>
      </c>
      <c r="BC15" s="1">
        <f t="shared" si="28"/>
        <v>0</v>
      </c>
    </row>
    <row r="16" spans="1:55" ht="16.5" customHeight="1">
      <c r="A16" s="58"/>
      <c r="B16" s="59"/>
      <c r="C16" s="60"/>
      <c r="D16" s="71" t="s">
        <v>177</v>
      </c>
      <c r="E16" s="72">
        <v>0</v>
      </c>
      <c r="F16" s="65"/>
      <c r="G16" s="71" t="s">
        <v>177</v>
      </c>
      <c r="H16" s="72">
        <v>0</v>
      </c>
      <c r="I16" s="31" t="s">
        <v>4</v>
      </c>
      <c r="J16" s="62"/>
      <c r="K16" s="95"/>
      <c r="L16" s="66"/>
      <c r="M16" s="56">
        <f t="shared" si="24"/>
        <v>0</v>
      </c>
      <c r="N16" s="57">
        <f t="shared" si="25"/>
        <v>0</v>
      </c>
      <c r="O16" s="79">
        <f t="shared" si="0"/>
      </c>
      <c r="P16" s="79">
        <f t="shared" si="1"/>
      </c>
      <c r="T16" s="1">
        <v>0</v>
      </c>
      <c r="X16" s="1">
        <v>0</v>
      </c>
      <c r="Y16" s="1">
        <f t="shared" si="2"/>
        <v>0</v>
      </c>
      <c r="Z16" s="1">
        <f t="shared" si="3"/>
        <v>0</v>
      </c>
      <c r="AA16" s="1">
        <f t="shared" si="4"/>
        <v>0</v>
      </c>
      <c r="AB16" s="1">
        <f t="shared" si="5"/>
        <v>1</v>
      </c>
      <c r="AC16" s="1">
        <f t="shared" si="6"/>
        <v>0</v>
      </c>
      <c r="AD16" s="1">
        <f t="shared" si="7"/>
        <v>0</v>
      </c>
      <c r="AE16" s="1" t="b">
        <f t="shared" si="8"/>
        <v>0</v>
      </c>
      <c r="AF16" s="1">
        <f t="shared" si="9"/>
        <v>0</v>
      </c>
      <c r="AG16" s="1">
        <f t="shared" si="10"/>
        <v>0</v>
      </c>
      <c r="AH16" s="1">
        <f t="shared" si="11"/>
        <v>0</v>
      </c>
      <c r="AJ16" s="1">
        <f t="shared" si="12"/>
        <v>0</v>
      </c>
      <c r="AK16" s="1">
        <f t="shared" si="13"/>
        <v>5</v>
      </c>
      <c r="AN16" s="1">
        <f t="shared" si="14"/>
        <v>0</v>
      </c>
      <c r="AO16" s="1">
        <f t="shared" si="15"/>
        <v>0</v>
      </c>
      <c r="AP16" s="1">
        <f t="shared" si="16"/>
        <v>0</v>
      </c>
      <c r="AQ16" s="1">
        <f t="shared" si="17"/>
        <v>1</v>
      </c>
      <c r="AR16" s="1">
        <f t="shared" si="18"/>
        <v>0</v>
      </c>
      <c r="AS16" s="1">
        <f t="shared" si="19"/>
        <v>0</v>
      </c>
      <c r="AT16" s="1" t="b">
        <f t="shared" si="20"/>
        <v>0</v>
      </c>
      <c r="AU16" s="1">
        <f t="shared" si="21"/>
        <v>0</v>
      </c>
      <c r="AV16" s="1">
        <f t="shared" si="22"/>
        <v>0</v>
      </c>
      <c r="AW16" s="1">
        <f t="shared" si="23"/>
        <v>0</v>
      </c>
      <c r="BA16" s="54">
        <f t="shared" si="26"/>
        <v>0</v>
      </c>
      <c r="BB16" s="1">
        <f t="shared" si="27"/>
        <v>0</v>
      </c>
      <c r="BC16" s="1">
        <f t="shared" si="28"/>
        <v>0</v>
      </c>
    </row>
    <row r="17" spans="1:55" ht="17.25" customHeight="1">
      <c r="A17" s="58"/>
      <c r="B17" s="59"/>
      <c r="C17" s="60"/>
      <c r="D17" s="71" t="s">
        <v>177</v>
      </c>
      <c r="E17" s="72">
        <v>0</v>
      </c>
      <c r="F17" s="65"/>
      <c r="G17" s="71" t="s">
        <v>177</v>
      </c>
      <c r="H17" s="72">
        <v>0</v>
      </c>
      <c r="I17" s="31" t="s">
        <v>5</v>
      </c>
      <c r="J17" s="62"/>
      <c r="K17" s="95"/>
      <c r="L17" s="66"/>
      <c r="M17" s="56">
        <f t="shared" si="24"/>
        <v>0</v>
      </c>
      <c r="N17" s="57">
        <f t="shared" si="25"/>
        <v>0</v>
      </c>
      <c r="O17" s="79">
        <f t="shared" si="0"/>
      </c>
      <c r="P17" s="79">
        <f t="shared" si="1"/>
      </c>
      <c r="T17" s="1">
        <v>0</v>
      </c>
      <c r="X17" s="1">
        <v>0</v>
      </c>
      <c r="Y17" s="1">
        <f t="shared" si="2"/>
        <v>0</v>
      </c>
      <c r="Z17" s="1">
        <f t="shared" si="3"/>
        <v>0</v>
      </c>
      <c r="AA17" s="1">
        <f t="shared" si="4"/>
        <v>0</v>
      </c>
      <c r="AB17" s="1">
        <f t="shared" si="5"/>
        <v>1</v>
      </c>
      <c r="AC17" s="1">
        <f t="shared" si="6"/>
        <v>0</v>
      </c>
      <c r="AD17" s="1">
        <f t="shared" si="7"/>
        <v>0</v>
      </c>
      <c r="AE17" s="1" t="b">
        <f t="shared" si="8"/>
        <v>0</v>
      </c>
      <c r="AF17" s="1">
        <f t="shared" si="9"/>
        <v>0</v>
      </c>
      <c r="AG17" s="1">
        <f t="shared" si="10"/>
        <v>0</v>
      </c>
      <c r="AH17" s="1">
        <f t="shared" si="11"/>
        <v>0</v>
      </c>
      <c r="AJ17" s="1">
        <f t="shared" si="12"/>
        <v>0</v>
      </c>
      <c r="AK17" s="1">
        <f t="shared" si="13"/>
        <v>5</v>
      </c>
      <c r="AN17" s="1">
        <f t="shared" si="14"/>
        <v>0</v>
      </c>
      <c r="AO17" s="1">
        <f t="shared" si="15"/>
        <v>0</v>
      </c>
      <c r="AP17" s="1">
        <f t="shared" si="16"/>
        <v>0</v>
      </c>
      <c r="AQ17" s="1">
        <f t="shared" si="17"/>
        <v>1</v>
      </c>
      <c r="AR17" s="1">
        <f t="shared" si="18"/>
        <v>0</v>
      </c>
      <c r="AS17" s="1">
        <f t="shared" si="19"/>
        <v>0</v>
      </c>
      <c r="AT17" s="1" t="b">
        <f t="shared" si="20"/>
        <v>0</v>
      </c>
      <c r="AU17" s="1">
        <f t="shared" si="21"/>
        <v>0</v>
      </c>
      <c r="AV17" s="1">
        <f t="shared" si="22"/>
        <v>0</v>
      </c>
      <c r="AW17" s="1">
        <f t="shared" si="23"/>
        <v>0</v>
      </c>
      <c r="BA17" s="54">
        <f t="shared" si="26"/>
        <v>0</v>
      </c>
      <c r="BB17" s="1">
        <f t="shared" si="27"/>
        <v>0</v>
      </c>
      <c r="BC17" s="1">
        <f t="shared" si="28"/>
        <v>0</v>
      </c>
    </row>
    <row r="18" spans="1:55" ht="16.5" customHeight="1">
      <c r="A18" s="58"/>
      <c r="B18" s="59"/>
      <c r="C18" s="60"/>
      <c r="D18" s="71" t="s">
        <v>177</v>
      </c>
      <c r="E18" s="72">
        <v>0</v>
      </c>
      <c r="F18" s="65"/>
      <c r="G18" s="71" t="s">
        <v>177</v>
      </c>
      <c r="H18" s="72">
        <v>0</v>
      </c>
      <c r="I18" s="31" t="s">
        <v>6</v>
      </c>
      <c r="J18" s="62"/>
      <c r="K18" s="95"/>
      <c r="L18" s="66"/>
      <c r="M18" s="56">
        <f t="shared" si="24"/>
        <v>0</v>
      </c>
      <c r="N18" s="57">
        <f t="shared" si="25"/>
        <v>0</v>
      </c>
      <c r="O18" s="79">
        <f t="shared" si="0"/>
      </c>
      <c r="P18" s="79">
        <f t="shared" si="1"/>
      </c>
      <c r="T18" s="1">
        <v>0</v>
      </c>
      <c r="X18" s="1">
        <v>0</v>
      </c>
      <c r="Y18" s="1">
        <f t="shared" si="2"/>
        <v>0</v>
      </c>
      <c r="Z18" s="1">
        <f t="shared" si="3"/>
        <v>0</v>
      </c>
      <c r="AA18" s="1">
        <f t="shared" si="4"/>
        <v>0</v>
      </c>
      <c r="AB18" s="1">
        <f t="shared" si="5"/>
        <v>1</v>
      </c>
      <c r="AC18" s="1">
        <f t="shared" si="6"/>
        <v>0</v>
      </c>
      <c r="AD18" s="1">
        <f t="shared" si="7"/>
        <v>0</v>
      </c>
      <c r="AE18" s="1" t="b">
        <f t="shared" si="8"/>
        <v>0</v>
      </c>
      <c r="AF18" s="1">
        <f t="shared" si="9"/>
        <v>0</v>
      </c>
      <c r="AG18" s="1">
        <f t="shared" si="10"/>
        <v>0</v>
      </c>
      <c r="AH18" s="1">
        <f t="shared" si="11"/>
        <v>0</v>
      </c>
      <c r="AJ18" s="1">
        <f t="shared" si="12"/>
        <v>0</v>
      </c>
      <c r="AK18" s="1">
        <f t="shared" si="13"/>
        <v>5</v>
      </c>
      <c r="AN18" s="1">
        <f t="shared" si="14"/>
        <v>0</v>
      </c>
      <c r="AO18" s="1">
        <f t="shared" si="15"/>
        <v>0</v>
      </c>
      <c r="AP18" s="1">
        <f t="shared" si="16"/>
        <v>0</v>
      </c>
      <c r="AQ18" s="1">
        <f t="shared" si="17"/>
        <v>1</v>
      </c>
      <c r="AR18" s="1">
        <f t="shared" si="18"/>
        <v>0</v>
      </c>
      <c r="AS18" s="1">
        <f t="shared" si="19"/>
        <v>0</v>
      </c>
      <c r="AT18" s="1" t="b">
        <f t="shared" si="20"/>
        <v>0</v>
      </c>
      <c r="AU18" s="1">
        <f t="shared" si="21"/>
        <v>0</v>
      </c>
      <c r="AV18" s="1">
        <f t="shared" si="22"/>
        <v>0</v>
      </c>
      <c r="AW18" s="1">
        <f t="shared" si="23"/>
        <v>0</v>
      </c>
      <c r="BA18" s="54">
        <f t="shared" si="26"/>
        <v>0</v>
      </c>
      <c r="BB18" s="1">
        <f t="shared" si="27"/>
        <v>0</v>
      </c>
      <c r="BC18" s="1">
        <f t="shared" si="28"/>
        <v>0</v>
      </c>
    </row>
    <row r="19" spans="1:55" ht="16.5" customHeight="1">
      <c r="A19" s="58"/>
      <c r="B19" s="59"/>
      <c r="C19" s="60"/>
      <c r="D19" s="71" t="s">
        <v>177</v>
      </c>
      <c r="E19" s="72">
        <v>0</v>
      </c>
      <c r="F19" s="65"/>
      <c r="G19" s="71" t="s">
        <v>177</v>
      </c>
      <c r="H19" s="72">
        <v>0</v>
      </c>
      <c r="I19" s="31" t="s">
        <v>7</v>
      </c>
      <c r="J19" s="62"/>
      <c r="K19" s="95"/>
      <c r="L19" s="66"/>
      <c r="M19" s="56">
        <f t="shared" si="24"/>
        <v>0</v>
      </c>
      <c r="N19" s="57">
        <f t="shared" si="25"/>
        <v>0</v>
      </c>
      <c r="O19" s="79">
        <f t="shared" si="0"/>
      </c>
      <c r="P19" s="79">
        <f t="shared" si="1"/>
      </c>
      <c r="T19" s="1">
        <v>0</v>
      </c>
      <c r="X19" s="1">
        <v>0</v>
      </c>
      <c r="Y19" s="1">
        <f t="shared" si="2"/>
        <v>0</v>
      </c>
      <c r="Z19" s="1">
        <f t="shared" si="3"/>
        <v>0</v>
      </c>
      <c r="AA19" s="1">
        <f t="shared" si="4"/>
        <v>0</v>
      </c>
      <c r="AB19" s="1">
        <f t="shared" si="5"/>
        <v>1</v>
      </c>
      <c r="AC19" s="1">
        <f t="shared" si="6"/>
        <v>0</v>
      </c>
      <c r="AD19" s="1">
        <f t="shared" si="7"/>
        <v>0</v>
      </c>
      <c r="AE19" s="1" t="b">
        <f t="shared" si="8"/>
        <v>0</v>
      </c>
      <c r="AF19" s="1">
        <f t="shared" si="9"/>
        <v>0</v>
      </c>
      <c r="AG19" s="1">
        <f t="shared" si="10"/>
        <v>0</v>
      </c>
      <c r="AH19" s="1">
        <f t="shared" si="11"/>
        <v>0</v>
      </c>
      <c r="AJ19" s="1">
        <f t="shared" si="12"/>
        <v>0</v>
      </c>
      <c r="AK19" s="1">
        <f t="shared" si="13"/>
        <v>5</v>
      </c>
      <c r="AN19" s="1">
        <f t="shared" si="14"/>
        <v>0</v>
      </c>
      <c r="AO19" s="1">
        <f t="shared" si="15"/>
        <v>0</v>
      </c>
      <c r="AP19" s="1">
        <f t="shared" si="16"/>
        <v>0</v>
      </c>
      <c r="AQ19" s="1">
        <f t="shared" si="17"/>
        <v>1</v>
      </c>
      <c r="AR19" s="1">
        <f t="shared" si="18"/>
        <v>0</v>
      </c>
      <c r="AS19" s="1">
        <f t="shared" si="19"/>
        <v>0</v>
      </c>
      <c r="AT19" s="1" t="b">
        <f t="shared" si="20"/>
        <v>0</v>
      </c>
      <c r="AU19" s="1">
        <f t="shared" si="21"/>
        <v>0</v>
      </c>
      <c r="AV19" s="1">
        <f t="shared" si="22"/>
        <v>0</v>
      </c>
      <c r="AW19" s="1">
        <f t="shared" si="23"/>
        <v>0</v>
      </c>
      <c r="BA19" s="54">
        <f t="shared" si="26"/>
        <v>0</v>
      </c>
      <c r="BB19" s="1">
        <f t="shared" si="27"/>
        <v>0</v>
      </c>
      <c r="BC19" s="1">
        <f t="shared" si="28"/>
        <v>0</v>
      </c>
    </row>
    <row r="20" spans="1:55" ht="16.5" customHeight="1">
      <c r="A20" s="58"/>
      <c r="B20" s="59"/>
      <c r="C20" s="60"/>
      <c r="D20" s="71" t="s">
        <v>177</v>
      </c>
      <c r="E20" s="72">
        <v>0</v>
      </c>
      <c r="F20" s="65"/>
      <c r="G20" s="71" t="s">
        <v>177</v>
      </c>
      <c r="H20" s="72">
        <v>0</v>
      </c>
      <c r="I20" s="31" t="s">
        <v>8</v>
      </c>
      <c r="J20" s="62"/>
      <c r="K20" s="95"/>
      <c r="L20" s="66"/>
      <c r="M20" s="56">
        <f t="shared" si="24"/>
        <v>0</v>
      </c>
      <c r="N20" s="57">
        <f t="shared" si="25"/>
        <v>0</v>
      </c>
      <c r="O20" s="79">
        <f t="shared" si="0"/>
      </c>
      <c r="P20" s="79">
        <f t="shared" si="1"/>
      </c>
      <c r="T20" s="1">
        <v>0</v>
      </c>
      <c r="X20" s="1">
        <v>0</v>
      </c>
      <c r="Y20" s="1">
        <f t="shared" si="2"/>
        <v>0</v>
      </c>
      <c r="Z20" s="1">
        <f t="shared" si="3"/>
        <v>0</v>
      </c>
      <c r="AA20" s="1">
        <f t="shared" si="4"/>
        <v>0</v>
      </c>
      <c r="AB20" s="1">
        <f t="shared" si="5"/>
        <v>1</v>
      </c>
      <c r="AC20" s="1">
        <f t="shared" si="6"/>
        <v>0</v>
      </c>
      <c r="AD20" s="1">
        <f t="shared" si="7"/>
        <v>0</v>
      </c>
      <c r="AE20" s="1" t="b">
        <f t="shared" si="8"/>
        <v>0</v>
      </c>
      <c r="AF20" s="1">
        <f t="shared" si="9"/>
        <v>0</v>
      </c>
      <c r="AG20" s="1">
        <f t="shared" si="10"/>
        <v>0</v>
      </c>
      <c r="AH20" s="1">
        <f t="shared" si="11"/>
        <v>0</v>
      </c>
      <c r="AJ20" s="1">
        <f t="shared" si="12"/>
        <v>0</v>
      </c>
      <c r="AK20" s="1">
        <f t="shared" si="13"/>
        <v>5</v>
      </c>
      <c r="AN20" s="1">
        <f t="shared" si="14"/>
        <v>0</v>
      </c>
      <c r="AO20" s="1">
        <f t="shared" si="15"/>
        <v>0</v>
      </c>
      <c r="AP20" s="1">
        <f t="shared" si="16"/>
        <v>0</v>
      </c>
      <c r="AQ20" s="1">
        <f t="shared" si="17"/>
        <v>1</v>
      </c>
      <c r="AR20" s="1">
        <f t="shared" si="18"/>
        <v>0</v>
      </c>
      <c r="AS20" s="1">
        <f t="shared" si="19"/>
        <v>0</v>
      </c>
      <c r="AT20" s="1" t="b">
        <f t="shared" si="20"/>
        <v>0</v>
      </c>
      <c r="AU20" s="1">
        <f t="shared" si="21"/>
        <v>0</v>
      </c>
      <c r="AV20" s="1">
        <f t="shared" si="22"/>
        <v>0</v>
      </c>
      <c r="AW20" s="1">
        <f t="shared" si="23"/>
        <v>0</v>
      </c>
      <c r="BA20" s="54">
        <f t="shared" si="26"/>
        <v>0</v>
      </c>
      <c r="BB20" s="1">
        <f t="shared" si="27"/>
        <v>0</v>
      </c>
      <c r="BC20" s="1">
        <f t="shared" si="28"/>
        <v>0</v>
      </c>
    </row>
    <row r="21" spans="1:55" ht="16.5" customHeight="1">
      <c r="A21" s="58"/>
      <c r="B21" s="59"/>
      <c r="C21" s="60"/>
      <c r="D21" s="71" t="s">
        <v>177</v>
      </c>
      <c r="E21" s="72">
        <v>0</v>
      </c>
      <c r="F21" s="65"/>
      <c r="G21" s="71" t="s">
        <v>177</v>
      </c>
      <c r="H21" s="72">
        <v>0</v>
      </c>
      <c r="I21" s="31" t="s">
        <v>9</v>
      </c>
      <c r="J21" s="62"/>
      <c r="K21" s="95"/>
      <c r="L21" s="66"/>
      <c r="M21" s="56">
        <f t="shared" si="24"/>
        <v>0</v>
      </c>
      <c r="N21" s="57">
        <f t="shared" si="25"/>
        <v>0</v>
      </c>
      <c r="O21" s="79">
        <f t="shared" si="0"/>
      </c>
      <c r="P21" s="79">
        <f t="shared" si="1"/>
      </c>
      <c r="T21" s="1">
        <v>0</v>
      </c>
      <c r="X21" s="1">
        <v>0</v>
      </c>
      <c r="Y21" s="1">
        <f t="shared" si="2"/>
        <v>0</v>
      </c>
      <c r="Z21" s="1">
        <f t="shared" si="3"/>
        <v>0</v>
      </c>
      <c r="AA21" s="1">
        <f t="shared" si="4"/>
        <v>0</v>
      </c>
      <c r="AB21" s="1">
        <f t="shared" si="5"/>
        <v>1</v>
      </c>
      <c r="AC21" s="1">
        <f t="shared" si="6"/>
        <v>0</v>
      </c>
      <c r="AD21" s="1">
        <f t="shared" si="7"/>
        <v>0</v>
      </c>
      <c r="AE21" s="1" t="b">
        <f t="shared" si="8"/>
        <v>0</v>
      </c>
      <c r="AF21" s="1">
        <f t="shared" si="9"/>
        <v>0</v>
      </c>
      <c r="AG21" s="1">
        <f t="shared" si="10"/>
        <v>0</v>
      </c>
      <c r="AH21" s="1">
        <f t="shared" si="11"/>
        <v>0</v>
      </c>
      <c r="AJ21" s="1">
        <f t="shared" si="12"/>
        <v>0</v>
      </c>
      <c r="AK21" s="1">
        <f t="shared" si="13"/>
        <v>5</v>
      </c>
      <c r="AN21" s="1">
        <f t="shared" si="14"/>
        <v>0</v>
      </c>
      <c r="AO21" s="1">
        <f t="shared" si="15"/>
        <v>0</v>
      </c>
      <c r="AP21" s="1">
        <f t="shared" si="16"/>
        <v>0</v>
      </c>
      <c r="AQ21" s="1">
        <f t="shared" si="17"/>
        <v>1</v>
      </c>
      <c r="AR21" s="1">
        <f t="shared" si="18"/>
        <v>0</v>
      </c>
      <c r="AS21" s="1">
        <f t="shared" si="19"/>
        <v>0</v>
      </c>
      <c r="AT21" s="1" t="b">
        <f t="shared" si="20"/>
        <v>0</v>
      </c>
      <c r="AU21" s="1">
        <f t="shared" si="21"/>
        <v>0</v>
      </c>
      <c r="AV21" s="1">
        <f t="shared" si="22"/>
        <v>0</v>
      </c>
      <c r="AW21" s="1">
        <f t="shared" si="23"/>
        <v>0</v>
      </c>
      <c r="BA21" s="54">
        <f t="shared" si="26"/>
        <v>0</v>
      </c>
      <c r="BB21" s="1">
        <f t="shared" si="27"/>
        <v>0</v>
      </c>
      <c r="BC21" s="1">
        <f t="shared" si="28"/>
        <v>0</v>
      </c>
    </row>
    <row r="22" spans="1:55" ht="17.25" customHeight="1">
      <c r="A22" s="58"/>
      <c r="B22" s="59"/>
      <c r="C22" s="60"/>
      <c r="D22" s="71" t="s">
        <v>177</v>
      </c>
      <c r="E22" s="72">
        <v>0</v>
      </c>
      <c r="F22" s="65"/>
      <c r="G22" s="71" t="s">
        <v>177</v>
      </c>
      <c r="H22" s="72">
        <v>0</v>
      </c>
      <c r="I22" s="31" t="s">
        <v>10</v>
      </c>
      <c r="J22" s="62"/>
      <c r="K22" s="95"/>
      <c r="L22" s="66"/>
      <c r="M22" s="56">
        <f t="shared" si="24"/>
        <v>0</v>
      </c>
      <c r="N22" s="57">
        <f t="shared" si="25"/>
        <v>0</v>
      </c>
      <c r="O22" s="79">
        <f t="shared" si="0"/>
      </c>
      <c r="P22" s="79">
        <f t="shared" si="1"/>
      </c>
      <c r="T22" s="1">
        <v>0</v>
      </c>
      <c r="X22" s="1">
        <v>0</v>
      </c>
      <c r="Y22" s="1">
        <f t="shared" si="2"/>
        <v>0</v>
      </c>
      <c r="Z22" s="1">
        <f t="shared" si="3"/>
        <v>0</v>
      </c>
      <c r="AA22" s="1">
        <f t="shared" si="4"/>
        <v>0</v>
      </c>
      <c r="AB22" s="1">
        <f t="shared" si="5"/>
        <v>1</v>
      </c>
      <c r="AC22" s="1">
        <f t="shared" si="6"/>
        <v>0</v>
      </c>
      <c r="AD22" s="1">
        <f t="shared" si="7"/>
        <v>0</v>
      </c>
      <c r="AE22" s="1" t="b">
        <f t="shared" si="8"/>
        <v>0</v>
      </c>
      <c r="AF22" s="1">
        <f t="shared" si="9"/>
        <v>0</v>
      </c>
      <c r="AG22" s="1">
        <f t="shared" si="10"/>
        <v>0</v>
      </c>
      <c r="AH22" s="1">
        <f t="shared" si="11"/>
        <v>0</v>
      </c>
      <c r="AJ22" s="1">
        <f t="shared" si="12"/>
        <v>0</v>
      </c>
      <c r="AK22" s="1">
        <f t="shared" si="13"/>
        <v>5</v>
      </c>
      <c r="AN22" s="1">
        <f t="shared" si="14"/>
        <v>0</v>
      </c>
      <c r="AO22" s="1">
        <f t="shared" si="15"/>
        <v>0</v>
      </c>
      <c r="AP22" s="1">
        <f t="shared" si="16"/>
        <v>0</v>
      </c>
      <c r="AQ22" s="1">
        <f t="shared" si="17"/>
        <v>1</v>
      </c>
      <c r="AR22" s="1">
        <f t="shared" si="18"/>
        <v>0</v>
      </c>
      <c r="AS22" s="1">
        <f t="shared" si="19"/>
        <v>0</v>
      </c>
      <c r="AT22" s="1" t="b">
        <f t="shared" si="20"/>
        <v>0</v>
      </c>
      <c r="AU22" s="1">
        <f t="shared" si="21"/>
        <v>0</v>
      </c>
      <c r="AV22" s="1">
        <f t="shared" si="22"/>
        <v>0</v>
      </c>
      <c r="AW22" s="1">
        <f t="shared" si="23"/>
        <v>0</v>
      </c>
      <c r="BA22" s="54">
        <f t="shared" si="26"/>
        <v>0</v>
      </c>
      <c r="BB22" s="1">
        <f t="shared" si="27"/>
        <v>0</v>
      </c>
      <c r="BC22" s="1">
        <f t="shared" si="28"/>
        <v>0</v>
      </c>
    </row>
    <row r="23" spans="1:55" ht="17.25" customHeight="1">
      <c r="A23" s="58"/>
      <c r="B23" s="59"/>
      <c r="C23" s="60"/>
      <c r="D23" s="71" t="s">
        <v>177</v>
      </c>
      <c r="E23" s="72">
        <v>0</v>
      </c>
      <c r="F23" s="65"/>
      <c r="G23" s="71" t="s">
        <v>177</v>
      </c>
      <c r="H23" s="72">
        <v>0</v>
      </c>
      <c r="I23" s="31" t="s">
        <v>11</v>
      </c>
      <c r="J23" s="62"/>
      <c r="K23" s="95"/>
      <c r="L23" s="66"/>
      <c r="M23" s="56">
        <f t="shared" si="24"/>
        <v>0</v>
      </c>
      <c r="N23" s="57">
        <f t="shared" si="25"/>
        <v>0</v>
      </c>
      <c r="O23" s="79">
        <f t="shared" si="0"/>
      </c>
      <c r="P23" s="79">
        <f t="shared" si="1"/>
      </c>
      <c r="T23" s="1">
        <v>0</v>
      </c>
      <c r="X23" s="1">
        <v>0</v>
      </c>
      <c r="Y23" s="1">
        <f t="shared" si="2"/>
        <v>0</v>
      </c>
      <c r="Z23" s="1">
        <f t="shared" si="3"/>
        <v>0</v>
      </c>
      <c r="AA23" s="1">
        <f t="shared" si="4"/>
        <v>0</v>
      </c>
      <c r="AB23" s="1">
        <f t="shared" si="5"/>
        <v>1</v>
      </c>
      <c r="AC23" s="1">
        <f t="shared" si="6"/>
        <v>0</v>
      </c>
      <c r="AD23" s="1">
        <f t="shared" si="7"/>
        <v>0</v>
      </c>
      <c r="AE23" s="1" t="b">
        <f t="shared" si="8"/>
        <v>0</v>
      </c>
      <c r="AF23" s="1">
        <f t="shared" si="9"/>
        <v>0</v>
      </c>
      <c r="AG23" s="1">
        <f t="shared" si="10"/>
        <v>0</v>
      </c>
      <c r="AH23" s="1">
        <f t="shared" si="11"/>
        <v>0</v>
      </c>
      <c r="AJ23" s="1">
        <f t="shared" si="12"/>
        <v>0</v>
      </c>
      <c r="AK23" s="1">
        <f t="shared" si="13"/>
        <v>5</v>
      </c>
      <c r="AN23" s="1">
        <f t="shared" si="14"/>
        <v>0</v>
      </c>
      <c r="AO23" s="1">
        <f t="shared" si="15"/>
        <v>0</v>
      </c>
      <c r="AP23" s="1">
        <f t="shared" si="16"/>
        <v>0</v>
      </c>
      <c r="AQ23" s="1">
        <f t="shared" si="17"/>
        <v>1</v>
      </c>
      <c r="AR23" s="1">
        <f t="shared" si="18"/>
        <v>0</v>
      </c>
      <c r="AS23" s="1">
        <f t="shared" si="19"/>
        <v>0</v>
      </c>
      <c r="AT23" s="1" t="b">
        <f t="shared" si="20"/>
        <v>0</v>
      </c>
      <c r="AU23" s="1">
        <f t="shared" si="21"/>
        <v>0</v>
      </c>
      <c r="AV23" s="1">
        <f t="shared" si="22"/>
        <v>0</v>
      </c>
      <c r="AW23" s="1">
        <f t="shared" si="23"/>
        <v>0</v>
      </c>
      <c r="BA23" s="54">
        <f t="shared" si="26"/>
        <v>0</v>
      </c>
      <c r="BB23" s="1">
        <f t="shared" si="27"/>
        <v>0</v>
      </c>
      <c r="BC23" s="1">
        <f t="shared" si="28"/>
        <v>0</v>
      </c>
    </row>
    <row r="24" spans="1:55" ht="17.25" customHeight="1">
      <c r="A24" s="58"/>
      <c r="B24" s="59"/>
      <c r="C24" s="60"/>
      <c r="D24" s="71" t="s">
        <v>177</v>
      </c>
      <c r="E24" s="72">
        <v>0</v>
      </c>
      <c r="F24" s="65"/>
      <c r="G24" s="71" t="s">
        <v>177</v>
      </c>
      <c r="H24" s="72">
        <v>0</v>
      </c>
      <c r="I24" s="31" t="s">
        <v>12</v>
      </c>
      <c r="J24" s="62"/>
      <c r="K24" s="95"/>
      <c r="L24" s="66"/>
      <c r="M24" s="56">
        <f t="shared" si="24"/>
        <v>0</v>
      </c>
      <c r="N24" s="57">
        <f t="shared" si="25"/>
        <v>0</v>
      </c>
      <c r="O24" s="79">
        <f t="shared" si="0"/>
      </c>
      <c r="P24" s="79">
        <f t="shared" si="1"/>
      </c>
      <c r="T24" s="1">
        <v>0</v>
      </c>
      <c r="X24" s="1">
        <v>0</v>
      </c>
      <c r="Y24" s="1">
        <f t="shared" si="2"/>
        <v>0</v>
      </c>
      <c r="Z24" s="1">
        <f t="shared" si="3"/>
        <v>0</v>
      </c>
      <c r="AA24" s="1">
        <f t="shared" si="4"/>
        <v>0</v>
      </c>
      <c r="AB24" s="1">
        <f t="shared" si="5"/>
        <v>1</v>
      </c>
      <c r="AC24" s="1">
        <f t="shared" si="6"/>
        <v>0</v>
      </c>
      <c r="AD24" s="1">
        <f t="shared" si="7"/>
        <v>0</v>
      </c>
      <c r="AE24" s="1" t="b">
        <f t="shared" si="8"/>
        <v>0</v>
      </c>
      <c r="AF24" s="1">
        <f t="shared" si="9"/>
        <v>0</v>
      </c>
      <c r="AG24" s="1">
        <f t="shared" si="10"/>
        <v>0</v>
      </c>
      <c r="AH24" s="1">
        <f t="shared" si="11"/>
        <v>0</v>
      </c>
      <c r="AJ24" s="1">
        <f t="shared" si="12"/>
        <v>0</v>
      </c>
      <c r="AK24" s="1">
        <f t="shared" si="13"/>
        <v>5</v>
      </c>
      <c r="AN24" s="1">
        <f t="shared" si="14"/>
        <v>0</v>
      </c>
      <c r="AO24" s="1">
        <f t="shared" si="15"/>
        <v>0</v>
      </c>
      <c r="AP24" s="1">
        <f t="shared" si="16"/>
        <v>0</v>
      </c>
      <c r="AQ24" s="1">
        <f t="shared" si="17"/>
        <v>1</v>
      </c>
      <c r="AR24" s="1">
        <f t="shared" si="18"/>
        <v>0</v>
      </c>
      <c r="AS24" s="1">
        <f t="shared" si="19"/>
        <v>0</v>
      </c>
      <c r="AT24" s="1" t="b">
        <f t="shared" si="20"/>
        <v>0</v>
      </c>
      <c r="AU24" s="1">
        <f t="shared" si="21"/>
        <v>0</v>
      </c>
      <c r="AV24" s="1">
        <f t="shared" si="22"/>
        <v>0</v>
      </c>
      <c r="AW24" s="1">
        <f t="shared" si="23"/>
        <v>0</v>
      </c>
      <c r="BA24" s="54">
        <f t="shared" si="26"/>
        <v>0</v>
      </c>
      <c r="BB24" s="1">
        <f t="shared" si="27"/>
        <v>0</v>
      </c>
      <c r="BC24" s="1">
        <f t="shared" si="28"/>
        <v>0</v>
      </c>
    </row>
    <row r="25" spans="1:55" ht="17.25" customHeight="1">
      <c r="A25" s="58"/>
      <c r="B25" s="59"/>
      <c r="C25" s="60"/>
      <c r="D25" s="71" t="s">
        <v>177</v>
      </c>
      <c r="E25" s="72">
        <v>0</v>
      </c>
      <c r="F25" s="62"/>
      <c r="G25" s="71" t="s">
        <v>177</v>
      </c>
      <c r="H25" s="72">
        <v>0</v>
      </c>
      <c r="I25" s="31" t="s">
        <v>13</v>
      </c>
      <c r="J25" s="62"/>
      <c r="K25" s="95"/>
      <c r="L25" s="67"/>
      <c r="M25" s="56">
        <f t="shared" si="24"/>
        <v>0</v>
      </c>
      <c r="N25" s="57">
        <f t="shared" si="25"/>
        <v>0</v>
      </c>
      <c r="O25" s="79">
        <f t="shared" si="0"/>
      </c>
      <c r="P25" s="79">
        <f t="shared" si="1"/>
      </c>
      <c r="T25" s="1">
        <v>0</v>
      </c>
      <c r="X25" s="1">
        <v>0</v>
      </c>
      <c r="Y25" s="1">
        <f t="shared" si="2"/>
        <v>0</v>
      </c>
      <c r="Z25" s="1">
        <f t="shared" si="3"/>
        <v>0</v>
      </c>
      <c r="AA25" s="1">
        <f t="shared" si="4"/>
        <v>0</v>
      </c>
      <c r="AB25" s="1">
        <f t="shared" si="5"/>
        <v>1</v>
      </c>
      <c r="AC25" s="1">
        <f t="shared" si="6"/>
        <v>0</v>
      </c>
      <c r="AD25" s="1">
        <f t="shared" si="7"/>
        <v>0</v>
      </c>
      <c r="AE25" s="1" t="b">
        <f t="shared" si="8"/>
        <v>0</v>
      </c>
      <c r="AF25" s="1">
        <f t="shared" si="9"/>
        <v>0</v>
      </c>
      <c r="AG25" s="1">
        <f t="shared" si="10"/>
        <v>0</v>
      </c>
      <c r="AH25" s="1">
        <f t="shared" si="11"/>
        <v>0</v>
      </c>
      <c r="AJ25" s="1">
        <f t="shared" si="12"/>
        <v>0</v>
      </c>
      <c r="AK25" s="1">
        <f t="shared" si="13"/>
        <v>5</v>
      </c>
      <c r="AN25" s="1">
        <f t="shared" si="14"/>
        <v>0</v>
      </c>
      <c r="AO25" s="1">
        <f t="shared" si="15"/>
        <v>0</v>
      </c>
      <c r="AP25" s="1">
        <f t="shared" si="16"/>
        <v>0</v>
      </c>
      <c r="AQ25" s="1">
        <f t="shared" si="17"/>
        <v>1</v>
      </c>
      <c r="AR25" s="1">
        <f t="shared" si="18"/>
        <v>0</v>
      </c>
      <c r="AS25" s="1">
        <f t="shared" si="19"/>
        <v>0</v>
      </c>
      <c r="AT25" s="1" t="b">
        <f t="shared" si="20"/>
        <v>0</v>
      </c>
      <c r="AU25" s="1">
        <f t="shared" si="21"/>
        <v>0</v>
      </c>
      <c r="AV25" s="1">
        <f t="shared" si="22"/>
        <v>0</v>
      </c>
      <c r="AW25" s="1">
        <f t="shared" si="23"/>
        <v>0</v>
      </c>
      <c r="BA25" s="54">
        <f t="shared" si="26"/>
        <v>0</v>
      </c>
      <c r="BB25" s="1">
        <f t="shared" si="27"/>
        <v>0</v>
      </c>
      <c r="BC25" s="1">
        <f t="shared" si="28"/>
        <v>0</v>
      </c>
    </row>
    <row r="26" spans="1:55" ht="17.25" customHeight="1">
      <c r="A26" s="61"/>
      <c r="B26" s="62"/>
      <c r="C26" s="63"/>
      <c r="D26" s="71" t="s">
        <v>177</v>
      </c>
      <c r="E26" s="72">
        <v>0</v>
      </c>
      <c r="F26" s="62"/>
      <c r="G26" s="71" t="s">
        <v>177</v>
      </c>
      <c r="H26" s="72">
        <v>0</v>
      </c>
      <c r="I26" s="32" t="s">
        <v>14</v>
      </c>
      <c r="J26" s="62"/>
      <c r="K26" s="95"/>
      <c r="L26" s="66"/>
      <c r="M26" s="56">
        <f t="shared" si="24"/>
        <v>0</v>
      </c>
      <c r="N26" s="57">
        <f t="shared" si="25"/>
        <v>0</v>
      </c>
      <c r="O26" s="79">
        <f t="shared" si="0"/>
      </c>
      <c r="P26" s="79">
        <f t="shared" si="1"/>
      </c>
      <c r="T26" s="1">
        <v>0</v>
      </c>
      <c r="X26" s="1">
        <v>0</v>
      </c>
      <c r="Y26" s="1">
        <f t="shared" si="2"/>
        <v>0</v>
      </c>
      <c r="Z26" s="1">
        <f t="shared" si="3"/>
        <v>0</v>
      </c>
      <c r="AA26" s="1">
        <f t="shared" si="4"/>
        <v>0</v>
      </c>
      <c r="AB26" s="1">
        <f t="shared" si="5"/>
        <v>1</v>
      </c>
      <c r="AC26" s="1">
        <f t="shared" si="6"/>
        <v>0</v>
      </c>
      <c r="AD26" s="1">
        <f t="shared" si="7"/>
        <v>0</v>
      </c>
      <c r="AE26" s="1" t="b">
        <f t="shared" si="8"/>
        <v>0</v>
      </c>
      <c r="AF26" s="1">
        <f t="shared" si="9"/>
        <v>0</v>
      </c>
      <c r="AG26" s="1">
        <f t="shared" si="10"/>
        <v>0</v>
      </c>
      <c r="AH26" s="1">
        <f t="shared" si="11"/>
        <v>0</v>
      </c>
      <c r="AJ26" s="1">
        <f t="shared" si="12"/>
        <v>0</v>
      </c>
      <c r="AK26" s="1">
        <f t="shared" si="13"/>
        <v>5</v>
      </c>
      <c r="AN26" s="1">
        <f t="shared" si="14"/>
        <v>0</v>
      </c>
      <c r="AO26" s="1">
        <f t="shared" si="15"/>
        <v>0</v>
      </c>
      <c r="AP26" s="1">
        <f t="shared" si="16"/>
        <v>0</v>
      </c>
      <c r="AQ26" s="1">
        <f t="shared" si="17"/>
        <v>1</v>
      </c>
      <c r="AR26" s="1">
        <f t="shared" si="18"/>
        <v>0</v>
      </c>
      <c r="AS26" s="1">
        <f t="shared" si="19"/>
        <v>0</v>
      </c>
      <c r="AT26" s="1" t="b">
        <f t="shared" si="20"/>
        <v>0</v>
      </c>
      <c r="AU26" s="1">
        <f t="shared" si="21"/>
        <v>0</v>
      </c>
      <c r="AV26" s="1">
        <f t="shared" si="22"/>
        <v>0</v>
      </c>
      <c r="AW26" s="1">
        <f t="shared" si="23"/>
        <v>0</v>
      </c>
      <c r="BA26" s="54">
        <f t="shared" si="26"/>
        <v>0</v>
      </c>
      <c r="BB26" s="1">
        <f t="shared" si="27"/>
        <v>0</v>
      </c>
      <c r="BC26" s="1">
        <f t="shared" si="28"/>
        <v>0</v>
      </c>
    </row>
    <row r="27" spans="1:55" ht="17.25" customHeight="1">
      <c r="A27" s="61"/>
      <c r="B27" s="62"/>
      <c r="C27" s="63"/>
      <c r="D27" s="71" t="s">
        <v>177</v>
      </c>
      <c r="E27" s="72">
        <v>0</v>
      </c>
      <c r="F27" s="62"/>
      <c r="G27" s="71" t="s">
        <v>177</v>
      </c>
      <c r="H27" s="72">
        <v>0</v>
      </c>
      <c r="I27" s="32" t="s">
        <v>15</v>
      </c>
      <c r="J27" s="62"/>
      <c r="K27" s="95"/>
      <c r="L27" s="66"/>
      <c r="M27" s="56">
        <f t="shared" si="24"/>
        <v>0</v>
      </c>
      <c r="N27" s="57">
        <f t="shared" si="25"/>
        <v>0</v>
      </c>
      <c r="O27" s="79">
        <f t="shared" si="0"/>
      </c>
      <c r="P27" s="79">
        <f t="shared" si="1"/>
      </c>
      <c r="T27" s="1">
        <v>0</v>
      </c>
      <c r="X27" s="1">
        <v>0</v>
      </c>
      <c r="Y27" s="1">
        <f t="shared" si="2"/>
        <v>0</v>
      </c>
      <c r="Z27" s="1">
        <f t="shared" si="3"/>
        <v>0</v>
      </c>
      <c r="AA27" s="1">
        <f t="shared" si="4"/>
        <v>0</v>
      </c>
      <c r="AB27" s="1">
        <f t="shared" si="5"/>
        <v>1</v>
      </c>
      <c r="AC27" s="1">
        <f t="shared" si="6"/>
        <v>0</v>
      </c>
      <c r="AD27" s="1">
        <f t="shared" si="7"/>
        <v>0</v>
      </c>
      <c r="AE27" s="1" t="b">
        <f t="shared" si="8"/>
        <v>0</v>
      </c>
      <c r="AF27" s="1">
        <f t="shared" si="9"/>
        <v>0</v>
      </c>
      <c r="AG27" s="1">
        <f t="shared" si="10"/>
        <v>0</v>
      </c>
      <c r="AH27" s="1">
        <f t="shared" si="11"/>
        <v>0</v>
      </c>
      <c r="AJ27" s="1">
        <f t="shared" si="12"/>
        <v>0</v>
      </c>
      <c r="AK27" s="1">
        <f t="shared" si="13"/>
        <v>5</v>
      </c>
      <c r="AN27" s="1">
        <f t="shared" si="14"/>
        <v>0</v>
      </c>
      <c r="AO27" s="1">
        <f t="shared" si="15"/>
        <v>0</v>
      </c>
      <c r="AP27" s="1">
        <f t="shared" si="16"/>
        <v>0</v>
      </c>
      <c r="AQ27" s="1">
        <f t="shared" si="17"/>
        <v>1</v>
      </c>
      <c r="AR27" s="1">
        <f t="shared" si="18"/>
        <v>0</v>
      </c>
      <c r="AS27" s="1">
        <f t="shared" si="19"/>
        <v>0</v>
      </c>
      <c r="AT27" s="1" t="b">
        <f t="shared" si="20"/>
        <v>0</v>
      </c>
      <c r="AU27" s="1">
        <f t="shared" si="21"/>
        <v>0</v>
      </c>
      <c r="AV27" s="1">
        <f t="shared" si="22"/>
        <v>0</v>
      </c>
      <c r="AW27" s="1">
        <f t="shared" si="23"/>
        <v>0</v>
      </c>
      <c r="BA27" s="54">
        <f t="shared" si="26"/>
        <v>0</v>
      </c>
      <c r="BB27" s="1">
        <f t="shared" si="27"/>
        <v>0</v>
      </c>
      <c r="BC27" s="1">
        <f t="shared" si="28"/>
        <v>0</v>
      </c>
    </row>
    <row r="28" spans="1:55" ht="17.25" customHeight="1">
      <c r="A28" s="61"/>
      <c r="B28" s="62"/>
      <c r="C28" s="63"/>
      <c r="D28" s="71" t="s">
        <v>177</v>
      </c>
      <c r="E28" s="72">
        <v>0</v>
      </c>
      <c r="F28" s="62"/>
      <c r="G28" s="71" t="s">
        <v>177</v>
      </c>
      <c r="H28" s="72">
        <v>0</v>
      </c>
      <c r="I28" s="32" t="s">
        <v>16</v>
      </c>
      <c r="J28" s="62"/>
      <c r="K28" s="95"/>
      <c r="L28" s="66"/>
      <c r="M28" s="56">
        <f t="shared" si="24"/>
        <v>0</v>
      </c>
      <c r="N28" s="57">
        <f t="shared" si="25"/>
        <v>0</v>
      </c>
      <c r="O28" s="79">
        <f t="shared" si="0"/>
      </c>
      <c r="P28" s="79">
        <f t="shared" si="1"/>
      </c>
      <c r="T28" s="1">
        <v>0</v>
      </c>
      <c r="X28" s="1">
        <v>0</v>
      </c>
      <c r="Y28" s="1">
        <f t="shared" si="2"/>
        <v>0</v>
      </c>
      <c r="Z28" s="1">
        <f t="shared" si="3"/>
        <v>0</v>
      </c>
      <c r="AA28" s="1">
        <f t="shared" si="4"/>
        <v>0</v>
      </c>
      <c r="AB28" s="1">
        <f t="shared" si="5"/>
        <v>1</v>
      </c>
      <c r="AC28" s="1">
        <f t="shared" si="6"/>
        <v>0</v>
      </c>
      <c r="AD28" s="1">
        <f t="shared" si="7"/>
        <v>0</v>
      </c>
      <c r="AE28" s="1" t="b">
        <f t="shared" si="8"/>
        <v>0</v>
      </c>
      <c r="AF28" s="1">
        <f t="shared" si="9"/>
        <v>0</v>
      </c>
      <c r="AG28" s="1">
        <f t="shared" si="10"/>
        <v>0</v>
      </c>
      <c r="AH28" s="1">
        <f t="shared" si="11"/>
        <v>0</v>
      </c>
      <c r="AJ28" s="1">
        <f t="shared" si="12"/>
        <v>0</v>
      </c>
      <c r="AK28" s="1">
        <f t="shared" si="13"/>
        <v>5</v>
      </c>
      <c r="AN28" s="1">
        <f t="shared" si="14"/>
        <v>0</v>
      </c>
      <c r="AO28" s="1">
        <f t="shared" si="15"/>
        <v>0</v>
      </c>
      <c r="AP28" s="1">
        <f t="shared" si="16"/>
        <v>0</v>
      </c>
      <c r="AQ28" s="1">
        <f t="shared" si="17"/>
        <v>1</v>
      </c>
      <c r="AR28" s="1">
        <f t="shared" si="18"/>
        <v>0</v>
      </c>
      <c r="AS28" s="1">
        <f t="shared" si="19"/>
        <v>0</v>
      </c>
      <c r="AT28" s="1" t="b">
        <f t="shared" si="20"/>
        <v>0</v>
      </c>
      <c r="AU28" s="1">
        <f t="shared" si="21"/>
        <v>0</v>
      </c>
      <c r="AV28" s="1">
        <f t="shared" si="22"/>
        <v>0</v>
      </c>
      <c r="AW28" s="1">
        <f t="shared" si="23"/>
        <v>0</v>
      </c>
      <c r="BA28" s="54">
        <f t="shared" si="26"/>
        <v>0</v>
      </c>
      <c r="BB28" s="1">
        <f t="shared" si="27"/>
        <v>0</v>
      </c>
      <c r="BC28" s="1">
        <f t="shared" si="28"/>
        <v>0</v>
      </c>
    </row>
    <row r="29" spans="1:55" s="29" customFormat="1" ht="16.5" customHeight="1">
      <c r="A29" s="64"/>
      <c r="B29" s="62"/>
      <c r="C29" s="63"/>
      <c r="D29" s="71" t="s">
        <v>177</v>
      </c>
      <c r="E29" s="72">
        <v>0</v>
      </c>
      <c r="F29" s="62"/>
      <c r="G29" s="71" t="s">
        <v>177</v>
      </c>
      <c r="H29" s="72">
        <v>0</v>
      </c>
      <c r="I29" s="32" t="s">
        <v>17</v>
      </c>
      <c r="J29" s="62"/>
      <c r="K29" s="95"/>
      <c r="L29" s="66"/>
      <c r="M29" s="56">
        <f t="shared" si="24"/>
        <v>0</v>
      </c>
      <c r="N29" s="57">
        <f t="shared" si="25"/>
        <v>0</v>
      </c>
      <c r="O29" s="79">
        <f t="shared" si="0"/>
      </c>
      <c r="P29" s="79">
        <f t="shared" si="1"/>
      </c>
      <c r="Q29" s="1"/>
      <c r="R29" s="1"/>
      <c r="S29" s="1"/>
      <c r="T29" s="1">
        <v>0</v>
      </c>
      <c r="U29" s="1"/>
      <c r="V29" s="1"/>
      <c r="W29" s="1"/>
      <c r="X29" s="1">
        <v>0</v>
      </c>
      <c r="Y29" s="1">
        <f t="shared" si="2"/>
        <v>0</v>
      </c>
      <c r="Z29" s="1">
        <f t="shared" si="3"/>
        <v>0</v>
      </c>
      <c r="AA29" s="1">
        <f t="shared" si="4"/>
        <v>0</v>
      </c>
      <c r="AB29" s="1">
        <f t="shared" si="5"/>
        <v>1</v>
      </c>
      <c r="AC29" s="1">
        <f t="shared" si="6"/>
        <v>0</v>
      </c>
      <c r="AD29" s="1">
        <f t="shared" si="7"/>
        <v>0</v>
      </c>
      <c r="AE29" s="1" t="b">
        <f t="shared" si="8"/>
        <v>0</v>
      </c>
      <c r="AF29" s="1">
        <f t="shared" si="9"/>
        <v>0</v>
      </c>
      <c r="AG29" s="1">
        <f t="shared" si="10"/>
        <v>0</v>
      </c>
      <c r="AH29" s="1">
        <f t="shared" si="11"/>
        <v>0</v>
      </c>
      <c r="AJ29" s="1">
        <f t="shared" si="12"/>
        <v>0</v>
      </c>
      <c r="AK29" s="1">
        <f t="shared" si="13"/>
        <v>5</v>
      </c>
      <c r="AN29" s="1">
        <f t="shared" si="14"/>
        <v>0</v>
      </c>
      <c r="AO29" s="1">
        <f t="shared" si="15"/>
        <v>0</v>
      </c>
      <c r="AP29" s="1">
        <f t="shared" si="16"/>
        <v>0</v>
      </c>
      <c r="AQ29" s="1">
        <f t="shared" si="17"/>
        <v>1</v>
      </c>
      <c r="AR29" s="1">
        <f t="shared" si="18"/>
        <v>0</v>
      </c>
      <c r="AS29" s="1">
        <f t="shared" si="19"/>
        <v>0</v>
      </c>
      <c r="AT29" s="1" t="b">
        <f t="shared" si="20"/>
        <v>0</v>
      </c>
      <c r="AU29" s="1">
        <f t="shared" si="21"/>
        <v>0</v>
      </c>
      <c r="AV29" s="1">
        <f t="shared" si="22"/>
        <v>0</v>
      </c>
      <c r="AW29" s="1">
        <f t="shared" si="23"/>
        <v>0</v>
      </c>
      <c r="BA29" s="54">
        <f t="shared" si="26"/>
        <v>0</v>
      </c>
      <c r="BB29" s="1">
        <f t="shared" si="27"/>
        <v>0</v>
      </c>
      <c r="BC29" s="1">
        <f t="shared" si="28"/>
        <v>0</v>
      </c>
    </row>
    <row r="30" spans="1:55" ht="17.25" customHeight="1">
      <c r="A30" s="61"/>
      <c r="B30" s="62"/>
      <c r="C30" s="63"/>
      <c r="D30" s="71" t="s">
        <v>177</v>
      </c>
      <c r="E30" s="72">
        <v>0</v>
      </c>
      <c r="F30" s="62"/>
      <c r="G30" s="71" t="s">
        <v>177</v>
      </c>
      <c r="H30" s="72">
        <v>0</v>
      </c>
      <c r="I30" s="32" t="s">
        <v>18</v>
      </c>
      <c r="J30" s="62"/>
      <c r="K30" s="95"/>
      <c r="L30" s="66"/>
      <c r="M30" s="56">
        <f t="shared" si="24"/>
        <v>0</v>
      </c>
      <c r="N30" s="57">
        <f t="shared" si="25"/>
        <v>0</v>
      </c>
      <c r="O30" s="79">
        <f t="shared" si="0"/>
      </c>
      <c r="P30" s="79">
        <f t="shared" si="1"/>
      </c>
      <c r="T30" s="1">
        <v>0</v>
      </c>
      <c r="X30" s="1">
        <v>0</v>
      </c>
      <c r="Y30" s="1">
        <f t="shared" si="2"/>
        <v>0</v>
      </c>
      <c r="Z30" s="1">
        <f t="shared" si="3"/>
        <v>0</v>
      </c>
      <c r="AA30" s="1">
        <f t="shared" si="4"/>
        <v>0</v>
      </c>
      <c r="AB30" s="1">
        <f t="shared" si="5"/>
        <v>1</v>
      </c>
      <c r="AC30" s="1">
        <f t="shared" si="6"/>
        <v>0</v>
      </c>
      <c r="AD30" s="1">
        <f t="shared" si="7"/>
        <v>0</v>
      </c>
      <c r="AE30" s="1" t="b">
        <f t="shared" si="8"/>
        <v>0</v>
      </c>
      <c r="AF30" s="1">
        <f t="shared" si="9"/>
        <v>0</v>
      </c>
      <c r="AG30" s="1">
        <f t="shared" si="10"/>
        <v>0</v>
      </c>
      <c r="AH30" s="1">
        <f t="shared" si="11"/>
        <v>0</v>
      </c>
      <c r="AJ30" s="1">
        <f t="shared" si="12"/>
        <v>0</v>
      </c>
      <c r="AK30" s="1">
        <f t="shared" si="13"/>
        <v>5</v>
      </c>
      <c r="AN30" s="1">
        <f t="shared" si="14"/>
        <v>0</v>
      </c>
      <c r="AO30" s="1">
        <f t="shared" si="15"/>
        <v>0</v>
      </c>
      <c r="AP30" s="1">
        <f t="shared" si="16"/>
        <v>0</v>
      </c>
      <c r="AQ30" s="1">
        <f t="shared" si="17"/>
        <v>1</v>
      </c>
      <c r="AR30" s="1">
        <f t="shared" si="18"/>
        <v>0</v>
      </c>
      <c r="AS30" s="1">
        <f t="shared" si="19"/>
        <v>0</v>
      </c>
      <c r="AT30" s="1" t="b">
        <f t="shared" si="20"/>
        <v>0</v>
      </c>
      <c r="AU30" s="1">
        <f t="shared" si="21"/>
        <v>0</v>
      </c>
      <c r="AV30" s="1">
        <f t="shared" si="22"/>
        <v>0</v>
      </c>
      <c r="AW30" s="1">
        <f t="shared" si="23"/>
        <v>0</v>
      </c>
      <c r="BA30" s="54">
        <f aca="true" t="shared" si="29" ref="BA30:BA51">M30</f>
        <v>0</v>
      </c>
      <c r="BB30" s="1">
        <f aca="true" t="shared" si="30" ref="BB30:BB51">C30</f>
        <v>0</v>
      </c>
      <c r="BC30" s="1">
        <f aca="true" t="shared" si="31" ref="BC30:BC51">K30</f>
        <v>0</v>
      </c>
    </row>
    <row r="31" spans="1:55" s="29" customFormat="1" ht="17.25" customHeight="1">
      <c r="A31" s="61"/>
      <c r="B31" s="62"/>
      <c r="C31" s="63"/>
      <c r="D31" s="71" t="s">
        <v>177</v>
      </c>
      <c r="E31" s="72">
        <v>0</v>
      </c>
      <c r="F31" s="62"/>
      <c r="G31" s="71" t="s">
        <v>177</v>
      </c>
      <c r="H31" s="72">
        <v>0</v>
      </c>
      <c r="I31" s="32" t="s">
        <v>19</v>
      </c>
      <c r="J31" s="62"/>
      <c r="K31" s="95"/>
      <c r="L31" s="66"/>
      <c r="M31" s="56">
        <f t="shared" si="24"/>
        <v>0</v>
      </c>
      <c r="N31" s="57">
        <f t="shared" si="25"/>
        <v>0</v>
      </c>
      <c r="O31" s="79">
        <f t="shared" si="0"/>
      </c>
      <c r="P31" s="79">
        <f t="shared" si="1"/>
      </c>
      <c r="Q31" s="1"/>
      <c r="R31" s="1"/>
      <c r="S31" s="1"/>
      <c r="T31" s="1">
        <v>0</v>
      </c>
      <c r="U31" s="1"/>
      <c r="V31" s="1"/>
      <c r="W31" s="1"/>
      <c r="X31" s="1">
        <v>0</v>
      </c>
      <c r="Y31" s="1">
        <f t="shared" si="2"/>
        <v>0</v>
      </c>
      <c r="Z31" s="1">
        <f t="shared" si="3"/>
        <v>0</v>
      </c>
      <c r="AA31" s="1">
        <f t="shared" si="4"/>
        <v>0</v>
      </c>
      <c r="AB31" s="1">
        <f t="shared" si="5"/>
        <v>1</v>
      </c>
      <c r="AC31" s="1">
        <f t="shared" si="6"/>
        <v>0</v>
      </c>
      <c r="AD31" s="1">
        <f t="shared" si="7"/>
        <v>0</v>
      </c>
      <c r="AE31" s="1" t="b">
        <f t="shared" si="8"/>
        <v>0</v>
      </c>
      <c r="AF31" s="1">
        <f t="shared" si="9"/>
        <v>0</v>
      </c>
      <c r="AG31" s="1">
        <f t="shared" si="10"/>
        <v>0</v>
      </c>
      <c r="AH31" s="1">
        <f t="shared" si="11"/>
        <v>0</v>
      </c>
      <c r="AI31" s="1"/>
      <c r="AJ31" s="1">
        <f t="shared" si="12"/>
        <v>0</v>
      </c>
      <c r="AK31" s="1">
        <f t="shared" si="13"/>
        <v>5</v>
      </c>
      <c r="AL31" s="1"/>
      <c r="AM31" s="1"/>
      <c r="AN31" s="1">
        <f t="shared" si="14"/>
        <v>0</v>
      </c>
      <c r="AO31" s="1">
        <f t="shared" si="15"/>
        <v>0</v>
      </c>
      <c r="AP31" s="1">
        <f t="shared" si="16"/>
        <v>0</v>
      </c>
      <c r="AQ31" s="1">
        <f t="shared" si="17"/>
        <v>1</v>
      </c>
      <c r="AR31" s="1">
        <f t="shared" si="18"/>
        <v>0</v>
      </c>
      <c r="AS31" s="1">
        <f t="shared" si="19"/>
        <v>0</v>
      </c>
      <c r="AT31" s="1" t="b">
        <f t="shared" si="20"/>
        <v>0</v>
      </c>
      <c r="AU31" s="1">
        <f t="shared" si="21"/>
        <v>0</v>
      </c>
      <c r="AV31" s="1">
        <f t="shared" si="22"/>
        <v>0</v>
      </c>
      <c r="AW31" s="1">
        <f t="shared" si="23"/>
        <v>0</v>
      </c>
      <c r="AX31" s="1"/>
      <c r="AY31" s="1"/>
      <c r="AZ31" s="1"/>
      <c r="BA31" s="54">
        <f t="shared" si="29"/>
        <v>0</v>
      </c>
      <c r="BB31" s="1">
        <f t="shared" si="30"/>
        <v>0</v>
      </c>
      <c r="BC31" s="1">
        <f t="shared" si="31"/>
        <v>0</v>
      </c>
    </row>
    <row r="32" spans="1:55" s="29" customFormat="1" ht="18" customHeight="1">
      <c r="A32" s="61"/>
      <c r="B32" s="62"/>
      <c r="C32" s="63"/>
      <c r="D32" s="71" t="s">
        <v>177</v>
      </c>
      <c r="E32" s="72">
        <v>0</v>
      </c>
      <c r="F32" s="62"/>
      <c r="G32" s="71" t="s">
        <v>177</v>
      </c>
      <c r="H32" s="72">
        <v>0</v>
      </c>
      <c r="I32" s="32" t="s">
        <v>42</v>
      </c>
      <c r="J32" s="62"/>
      <c r="K32" s="95"/>
      <c r="L32" s="66"/>
      <c r="M32" s="56">
        <f t="shared" si="24"/>
        <v>0</v>
      </c>
      <c r="N32" s="57">
        <f t="shared" si="25"/>
        <v>0</v>
      </c>
      <c r="O32" s="79">
        <f t="shared" si="0"/>
      </c>
      <c r="P32" s="79">
        <f t="shared" si="1"/>
      </c>
      <c r="Q32" s="1"/>
      <c r="R32" s="1"/>
      <c r="S32" s="1"/>
      <c r="T32" s="1">
        <v>0</v>
      </c>
      <c r="U32" s="1"/>
      <c r="V32" s="1"/>
      <c r="W32" s="1"/>
      <c r="X32" s="1">
        <v>0</v>
      </c>
      <c r="Y32" s="1">
        <f t="shared" si="2"/>
        <v>0</v>
      </c>
      <c r="Z32" s="1">
        <f t="shared" si="3"/>
        <v>0</v>
      </c>
      <c r="AA32" s="1">
        <f t="shared" si="4"/>
        <v>0</v>
      </c>
      <c r="AB32" s="1">
        <f t="shared" si="5"/>
        <v>1</v>
      </c>
      <c r="AC32" s="1">
        <f t="shared" si="6"/>
        <v>0</v>
      </c>
      <c r="AD32" s="1">
        <f t="shared" si="7"/>
        <v>0</v>
      </c>
      <c r="AE32" s="1" t="b">
        <f t="shared" si="8"/>
        <v>0</v>
      </c>
      <c r="AF32" s="1">
        <f t="shared" si="9"/>
        <v>0</v>
      </c>
      <c r="AG32" s="1">
        <f t="shared" si="10"/>
        <v>0</v>
      </c>
      <c r="AH32" s="1">
        <f t="shared" si="11"/>
        <v>0</v>
      </c>
      <c r="AI32" s="1"/>
      <c r="AJ32" s="1">
        <f t="shared" si="12"/>
        <v>0</v>
      </c>
      <c r="AK32" s="1">
        <f t="shared" si="13"/>
        <v>5</v>
      </c>
      <c r="AL32" s="1"/>
      <c r="AM32" s="1"/>
      <c r="AN32" s="1">
        <f t="shared" si="14"/>
        <v>0</v>
      </c>
      <c r="AO32" s="1">
        <f t="shared" si="15"/>
        <v>0</v>
      </c>
      <c r="AP32" s="1">
        <f t="shared" si="16"/>
        <v>0</v>
      </c>
      <c r="AQ32" s="1">
        <f t="shared" si="17"/>
        <v>1</v>
      </c>
      <c r="AR32" s="1">
        <f t="shared" si="18"/>
        <v>0</v>
      </c>
      <c r="AS32" s="1">
        <f t="shared" si="19"/>
        <v>0</v>
      </c>
      <c r="AT32" s="1" t="b">
        <f t="shared" si="20"/>
        <v>0</v>
      </c>
      <c r="AU32" s="1">
        <f t="shared" si="21"/>
        <v>0</v>
      </c>
      <c r="AV32" s="1">
        <f t="shared" si="22"/>
        <v>0</v>
      </c>
      <c r="AW32" s="1">
        <f t="shared" si="23"/>
        <v>0</v>
      </c>
      <c r="AX32" s="1"/>
      <c r="AY32" s="1"/>
      <c r="AZ32" s="1"/>
      <c r="BA32" s="54">
        <f t="shared" si="29"/>
        <v>0</v>
      </c>
      <c r="BB32" s="1">
        <f t="shared" si="30"/>
        <v>0</v>
      </c>
      <c r="BC32" s="1">
        <f t="shared" si="31"/>
        <v>0</v>
      </c>
    </row>
    <row r="33" spans="1:55" s="29" customFormat="1" ht="15">
      <c r="A33" s="61"/>
      <c r="B33" s="62"/>
      <c r="C33" s="63"/>
      <c r="D33" s="71" t="s">
        <v>177</v>
      </c>
      <c r="E33" s="72">
        <v>0</v>
      </c>
      <c r="F33" s="62"/>
      <c r="G33" s="71" t="s">
        <v>177</v>
      </c>
      <c r="H33" s="72">
        <v>0</v>
      </c>
      <c r="I33" s="32" t="s">
        <v>43</v>
      </c>
      <c r="J33" s="62"/>
      <c r="K33" s="95"/>
      <c r="L33" s="66"/>
      <c r="M33" s="56">
        <f t="shared" si="24"/>
        <v>0</v>
      </c>
      <c r="N33" s="57">
        <f t="shared" si="25"/>
        <v>0</v>
      </c>
      <c r="O33" s="79">
        <f aca="true" t="shared" si="32" ref="O33:O51">IF(K33&lt;&gt;0,AH33,"")</f>
      </c>
      <c r="P33" s="79">
        <f aca="true" t="shared" si="33" ref="P33:P51">IF(K33&lt;&gt;0,AW33,"")</f>
      </c>
      <c r="Q33" s="1"/>
      <c r="R33" s="1"/>
      <c r="S33" s="1"/>
      <c r="T33" s="1">
        <v>0</v>
      </c>
      <c r="U33" s="1"/>
      <c r="V33" s="1"/>
      <c r="W33" s="1"/>
      <c r="X33" s="1">
        <v>0</v>
      </c>
      <c r="Y33" s="1">
        <f t="shared" si="2"/>
        <v>0</v>
      </c>
      <c r="Z33" s="1">
        <f aca="true" t="shared" si="34" ref="Z33:Z51">X33/$Z$4</f>
        <v>0</v>
      </c>
      <c r="AA33" s="1">
        <f aca="true" t="shared" si="35" ref="AA33:AA51">(T33-$T$8)*2/$Z$4</f>
        <v>0</v>
      </c>
      <c r="AB33" s="1">
        <f aca="true" t="shared" si="36" ref="AB33:AB51">SIN(Y33)*SIN(Z33)+COS(Y33)*COS(Z33)*COS(AA33)</f>
        <v>1</v>
      </c>
      <c r="AC33" s="1">
        <f t="shared" si="6"/>
        <v>0</v>
      </c>
      <c r="AD33" s="1">
        <f t="shared" si="7"/>
        <v>0</v>
      </c>
      <c r="AE33" s="1" t="b">
        <f aca="true" t="shared" si="37" ref="AE33:AE51">IF(Y33&lt;&gt;Z33,90*(1+ABS(Y33-Z33)/(Y33-Z33)))</f>
        <v>0</v>
      </c>
      <c r="AF33" s="1">
        <f aca="true" t="shared" si="38" ref="AF33:AF51">IF(AA33&lt;&gt;0,90+$Z$4*ATAN((SIN(Y33)*AB33-SIN(Z33))/(SIN(AA33)*COS(Y33)^2)),AE33*1)</f>
        <v>0</v>
      </c>
      <c r="AG33" s="1">
        <f aca="true" t="shared" si="39" ref="AG33:AG51">IF(SIN(AA33)&lt;0,AF33+180,AF33*1)</f>
        <v>0</v>
      </c>
      <c r="AH33" s="1">
        <f t="shared" si="11"/>
        <v>0</v>
      </c>
      <c r="AI33" s="1"/>
      <c r="AJ33" s="1">
        <f aca="true" t="shared" si="40" ref="AJ33:AJ51">6365.11*AD33</f>
        <v>0</v>
      </c>
      <c r="AK33" s="1">
        <f t="shared" si="13"/>
        <v>5</v>
      </c>
      <c r="AL33" s="1"/>
      <c r="AM33" s="1"/>
      <c r="AN33" s="1">
        <f aca="true" t="shared" si="41" ref="AN33:AN51">X33/$Z$4</f>
        <v>0</v>
      </c>
      <c r="AO33" s="1">
        <f t="shared" si="15"/>
        <v>0</v>
      </c>
      <c r="AP33" s="1">
        <f aca="true" t="shared" si="42" ref="AP33:AP51">($T$8-T33)*2/$Z$4</f>
        <v>0</v>
      </c>
      <c r="AQ33" s="1">
        <f aca="true" t="shared" si="43" ref="AQ33:AQ51">SIN(AN33)*SIN(AO33)+COS(AN33)*COS(AO33)*COS(AP33)</f>
        <v>1</v>
      </c>
      <c r="AR33" s="1">
        <f t="shared" si="18"/>
        <v>0</v>
      </c>
      <c r="AS33" s="1">
        <f aca="true" t="shared" si="44" ref="AS33:AS51">IF(AC33&lt;0,180/$Z$4+AC33,AC33)</f>
        <v>0</v>
      </c>
      <c r="AT33" s="1" t="b">
        <f aca="true" t="shared" si="45" ref="AT33:AT51">IF(AN33&lt;&gt;AO33,90*(1+ABS(AN33-AO33)/(AN33-AO33)))</f>
        <v>0</v>
      </c>
      <c r="AU33" s="1">
        <f aca="true" t="shared" si="46" ref="AU33:AU51">IF(AP33&lt;&gt;0,90+$Z$4*ATAN((SIN(AN33)*AQ33-SIN(AO33))/(SIN(AP33)*COS(AN33)^2)),AT33*1)</f>
        <v>0</v>
      </c>
      <c r="AV33" s="1">
        <f aca="true" t="shared" si="47" ref="AV33:AV51">IF(SIN(AP33)&lt;0,AU33+180,AU33*1)</f>
        <v>0</v>
      </c>
      <c r="AW33" s="1">
        <f t="shared" si="23"/>
        <v>0</v>
      </c>
      <c r="AX33" s="1"/>
      <c r="AY33" s="1"/>
      <c r="AZ33" s="1"/>
      <c r="BA33" s="54">
        <f t="shared" si="29"/>
        <v>0</v>
      </c>
      <c r="BB33" s="1">
        <f t="shared" si="30"/>
        <v>0</v>
      </c>
      <c r="BC33" s="1">
        <f t="shared" si="31"/>
        <v>0</v>
      </c>
    </row>
    <row r="34" spans="1:55" ht="15">
      <c r="A34" s="61"/>
      <c r="B34" s="62"/>
      <c r="C34" s="63"/>
      <c r="D34" s="71" t="s">
        <v>177</v>
      </c>
      <c r="E34" s="72">
        <v>0</v>
      </c>
      <c r="F34" s="62"/>
      <c r="G34" s="71" t="s">
        <v>177</v>
      </c>
      <c r="H34" s="72">
        <v>0</v>
      </c>
      <c r="I34" s="32" t="s">
        <v>44</v>
      </c>
      <c r="J34" s="62"/>
      <c r="K34" s="95"/>
      <c r="L34" s="66"/>
      <c r="M34" s="56">
        <f t="shared" si="24"/>
        <v>0</v>
      </c>
      <c r="N34" s="57">
        <f t="shared" si="25"/>
        <v>0</v>
      </c>
      <c r="O34" s="79">
        <f t="shared" si="32"/>
      </c>
      <c r="P34" s="79">
        <f t="shared" si="33"/>
      </c>
      <c r="T34" s="1">
        <v>0</v>
      </c>
      <c r="X34" s="1">
        <v>0</v>
      </c>
      <c r="Y34" s="1">
        <f t="shared" si="2"/>
        <v>0</v>
      </c>
      <c r="Z34" s="1">
        <f t="shared" si="34"/>
        <v>0</v>
      </c>
      <c r="AA34" s="1">
        <f t="shared" si="35"/>
        <v>0</v>
      </c>
      <c r="AB34" s="1">
        <f t="shared" si="36"/>
        <v>1</v>
      </c>
      <c r="AC34" s="1">
        <f t="shared" si="6"/>
        <v>0</v>
      </c>
      <c r="AD34" s="1">
        <f t="shared" si="7"/>
        <v>0</v>
      </c>
      <c r="AE34" s="1" t="b">
        <f t="shared" si="37"/>
        <v>0</v>
      </c>
      <c r="AF34" s="1">
        <f t="shared" si="38"/>
        <v>0</v>
      </c>
      <c r="AG34" s="1">
        <f t="shared" si="39"/>
        <v>0</v>
      </c>
      <c r="AH34" s="1">
        <f t="shared" si="11"/>
        <v>0</v>
      </c>
      <c r="AJ34" s="1">
        <f t="shared" si="40"/>
        <v>0</v>
      </c>
      <c r="AK34" s="1">
        <f t="shared" si="13"/>
        <v>5</v>
      </c>
      <c r="AN34" s="1">
        <f t="shared" si="41"/>
        <v>0</v>
      </c>
      <c r="AO34" s="1">
        <f t="shared" si="15"/>
        <v>0</v>
      </c>
      <c r="AP34" s="1">
        <f t="shared" si="42"/>
        <v>0</v>
      </c>
      <c r="AQ34" s="1">
        <f t="shared" si="43"/>
        <v>1</v>
      </c>
      <c r="AR34" s="1">
        <f t="shared" si="18"/>
        <v>0</v>
      </c>
      <c r="AS34" s="1">
        <f t="shared" si="44"/>
        <v>0</v>
      </c>
      <c r="AT34" s="1" t="b">
        <f t="shared" si="45"/>
        <v>0</v>
      </c>
      <c r="AU34" s="1">
        <f t="shared" si="46"/>
        <v>0</v>
      </c>
      <c r="AV34" s="1">
        <f t="shared" si="47"/>
        <v>0</v>
      </c>
      <c r="AW34" s="1">
        <f t="shared" si="23"/>
        <v>0</v>
      </c>
      <c r="BA34" s="54">
        <f t="shared" si="29"/>
        <v>0</v>
      </c>
      <c r="BB34" s="1">
        <f t="shared" si="30"/>
        <v>0</v>
      </c>
      <c r="BC34" s="1">
        <f t="shared" si="31"/>
        <v>0</v>
      </c>
    </row>
    <row r="35" spans="1:55" ht="15">
      <c r="A35" s="61"/>
      <c r="B35" s="62"/>
      <c r="C35" s="63"/>
      <c r="D35" s="71" t="s">
        <v>177</v>
      </c>
      <c r="E35" s="72">
        <v>0</v>
      </c>
      <c r="F35" s="62"/>
      <c r="G35" s="71" t="s">
        <v>177</v>
      </c>
      <c r="H35" s="72">
        <v>0</v>
      </c>
      <c r="I35" s="32" t="s">
        <v>45</v>
      </c>
      <c r="J35" s="62"/>
      <c r="K35" s="95"/>
      <c r="L35" s="66"/>
      <c r="M35" s="56">
        <f t="shared" si="24"/>
        <v>0</v>
      </c>
      <c r="N35" s="57">
        <f t="shared" si="25"/>
        <v>0</v>
      </c>
      <c r="O35" s="79">
        <f t="shared" si="32"/>
      </c>
      <c r="P35" s="79">
        <f t="shared" si="33"/>
      </c>
      <c r="T35" s="1">
        <v>0</v>
      </c>
      <c r="X35" s="1">
        <v>0</v>
      </c>
      <c r="Y35" s="1">
        <f t="shared" si="2"/>
        <v>0</v>
      </c>
      <c r="Z35" s="1">
        <f t="shared" si="34"/>
        <v>0</v>
      </c>
      <c r="AA35" s="1">
        <f t="shared" si="35"/>
        <v>0</v>
      </c>
      <c r="AB35" s="1">
        <f t="shared" si="36"/>
        <v>1</v>
      </c>
      <c r="AC35" s="1">
        <f t="shared" si="6"/>
        <v>0</v>
      </c>
      <c r="AD35" s="1">
        <f t="shared" si="7"/>
        <v>0</v>
      </c>
      <c r="AE35" s="1" t="b">
        <f t="shared" si="37"/>
        <v>0</v>
      </c>
      <c r="AF35" s="1">
        <f t="shared" si="38"/>
        <v>0</v>
      </c>
      <c r="AG35" s="1">
        <f t="shared" si="39"/>
        <v>0</v>
      </c>
      <c r="AH35" s="1">
        <f t="shared" si="11"/>
        <v>0</v>
      </c>
      <c r="AJ35" s="1">
        <f t="shared" si="40"/>
        <v>0</v>
      </c>
      <c r="AK35" s="1">
        <f t="shared" si="13"/>
        <v>5</v>
      </c>
      <c r="AN35" s="1">
        <f t="shared" si="41"/>
        <v>0</v>
      </c>
      <c r="AO35" s="1">
        <f t="shared" si="15"/>
        <v>0</v>
      </c>
      <c r="AP35" s="1">
        <f t="shared" si="42"/>
        <v>0</v>
      </c>
      <c r="AQ35" s="1">
        <f t="shared" si="43"/>
        <v>1</v>
      </c>
      <c r="AR35" s="1">
        <f t="shared" si="18"/>
        <v>0</v>
      </c>
      <c r="AS35" s="1">
        <f t="shared" si="44"/>
        <v>0</v>
      </c>
      <c r="AT35" s="1" t="b">
        <f t="shared" si="45"/>
        <v>0</v>
      </c>
      <c r="AU35" s="1">
        <f t="shared" si="46"/>
        <v>0</v>
      </c>
      <c r="AV35" s="1">
        <f t="shared" si="47"/>
        <v>0</v>
      </c>
      <c r="AW35" s="1">
        <f t="shared" si="23"/>
        <v>0</v>
      </c>
      <c r="BA35" s="54">
        <f t="shared" si="29"/>
        <v>0</v>
      </c>
      <c r="BB35" s="1">
        <f t="shared" si="30"/>
        <v>0</v>
      </c>
      <c r="BC35" s="1">
        <f t="shared" si="31"/>
        <v>0</v>
      </c>
    </row>
    <row r="36" spans="1:55" ht="15">
      <c r="A36" s="61"/>
      <c r="B36" s="62"/>
      <c r="C36" s="63"/>
      <c r="D36" s="71" t="s">
        <v>177</v>
      </c>
      <c r="E36" s="72">
        <v>0</v>
      </c>
      <c r="F36" s="62"/>
      <c r="G36" s="71" t="s">
        <v>177</v>
      </c>
      <c r="H36" s="72">
        <v>0</v>
      </c>
      <c r="I36" s="32" t="s">
        <v>46</v>
      </c>
      <c r="J36" s="62"/>
      <c r="K36" s="95"/>
      <c r="L36" s="66"/>
      <c r="M36" s="56">
        <f t="shared" si="24"/>
        <v>0</v>
      </c>
      <c r="N36" s="57">
        <f t="shared" si="25"/>
        <v>0</v>
      </c>
      <c r="O36" s="79">
        <f t="shared" si="32"/>
      </c>
      <c r="P36" s="79">
        <f t="shared" si="33"/>
      </c>
      <c r="T36" s="1">
        <v>0</v>
      </c>
      <c r="X36" s="1">
        <v>0</v>
      </c>
      <c r="Y36" s="1">
        <f t="shared" si="2"/>
        <v>0</v>
      </c>
      <c r="Z36" s="1">
        <f t="shared" si="34"/>
        <v>0</v>
      </c>
      <c r="AA36" s="1">
        <f t="shared" si="35"/>
        <v>0</v>
      </c>
      <c r="AB36" s="1">
        <f t="shared" si="36"/>
        <v>1</v>
      </c>
      <c r="AC36" s="1">
        <f t="shared" si="6"/>
        <v>0</v>
      </c>
      <c r="AD36" s="1">
        <f t="shared" si="7"/>
        <v>0</v>
      </c>
      <c r="AE36" s="1" t="b">
        <f t="shared" si="37"/>
        <v>0</v>
      </c>
      <c r="AF36" s="1">
        <f t="shared" si="38"/>
        <v>0</v>
      </c>
      <c r="AG36" s="1">
        <f t="shared" si="39"/>
        <v>0</v>
      </c>
      <c r="AH36" s="1">
        <f t="shared" si="11"/>
        <v>0</v>
      </c>
      <c r="AJ36" s="1">
        <f t="shared" si="40"/>
        <v>0</v>
      </c>
      <c r="AK36" s="1">
        <f t="shared" si="13"/>
        <v>5</v>
      </c>
      <c r="AN36" s="1">
        <f t="shared" si="41"/>
        <v>0</v>
      </c>
      <c r="AO36" s="1">
        <f t="shared" si="15"/>
        <v>0</v>
      </c>
      <c r="AP36" s="1">
        <f t="shared" si="42"/>
        <v>0</v>
      </c>
      <c r="AQ36" s="1">
        <f t="shared" si="43"/>
        <v>1</v>
      </c>
      <c r="AR36" s="1">
        <f t="shared" si="18"/>
        <v>0</v>
      </c>
      <c r="AS36" s="1">
        <f t="shared" si="44"/>
        <v>0</v>
      </c>
      <c r="AT36" s="1" t="b">
        <f t="shared" si="45"/>
        <v>0</v>
      </c>
      <c r="AU36" s="1">
        <f t="shared" si="46"/>
        <v>0</v>
      </c>
      <c r="AV36" s="1">
        <f t="shared" si="47"/>
        <v>0</v>
      </c>
      <c r="AW36" s="1">
        <f t="shared" si="23"/>
        <v>0</v>
      </c>
      <c r="BA36" s="54">
        <f t="shared" si="29"/>
        <v>0</v>
      </c>
      <c r="BB36" s="1">
        <f t="shared" si="30"/>
        <v>0</v>
      </c>
      <c r="BC36" s="1">
        <f t="shared" si="31"/>
        <v>0</v>
      </c>
    </row>
    <row r="37" spans="1:55" ht="15">
      <c r="A37" s="61"/>
      <c r="B37" s="62"/>
      <c r="C37" s="63"/>
      <c r="D37" s="71" t="s">
        <v>177</v>
      </c>
      <c r="E37" s="72">
        <v>0</v>
      </c>
      <c r="F37" s="62"/>
      <c r="G37" s="71" t="s">
        <v>177</v>
      </c>
      <c r="H37" s="72">
        <v>0</v>
      </c>
      <c r="I37" s="32" t="s">
        <v>49</v>
      </c>
      <c r="J37" s="62"/>
      <c r="K37" s="95"/>
      <c r="L37" s="66"/>
      <c r="M37" s="56">
        <f t="shared" si="24"/>
        <v>0</v>
      </c>
      <c r="N37" s="57">
        <f t="shared" si="25"/>
        <v>0</v>
      </c>
      <c r="O37" s="79">
        <f t="shared" si="32"/>
      </c>
      <c r="P37" s="79">
        <f t="shared" si="33"/>
      </c>
      <c r="T37" s="1">
        <v>0</v>
      </c>
      <c r="X37" s="1">
        <v>0</v>
      </c>
      <c r="Y37" s="1">
        <f t="shared" si="2"/>
        <v>0</v>
      </c>
      <c r="Z37" s="1">
        <f t="shared" si="34"/>
        <v>0</v>
      </c>
      <c r="AA37" s="1">
        <f t="shared" si="35"/>
        <v>0</v>
      </c>
      <c r="AB37" s="1">
        <f t="shared" si="36"/>
        <v>1</v>
      </c>
      <c r="AC37" s="1">
        <f t="shared" si="6"/>
        <v>0</v>
      </c>
      <c r="AD37" s="1">
        <f t="shared" si="7"/>
        <v>0</v>
      </c>
      <c r="AE37" s="1" t="b">
        <f t="shared" si="37"/>
        <v>0</v>
      </c>
      <c r="AF37" s="1">
        <f t="shared" si="38"/>
        <v>0</v>
      </c>
      <c r="AG37" s="1">
        <f t="shared" si="39"/>
        <v>0</v>
      </c>
      <c r="AH37" s="1">
        <f t="shared" si="11"/>
        <v>0</v>
      </c>
      <c r="AJ37" s="1">
        <f t="shared" si="40"/>
        <v>0</v>
      </c>
      <c r="AK37" s="1">
        <f t="shared" si="13"/>
        <v>5</v>
      </c>
      <c r="AN37" s="1">
        <f t="shared" si="41"/>
        <v>0</v>
      </c>
      <c r="AO37" s="1">
        <f t="shared" si="15"/>
        <v>0</v>
      </c>
      <c r="AP37" s="1">
        <f t="shared" si="42"/>
        <v>0</v>
      </c>
      <c r="AQ37" s="1">
        <f t="shared" si="43"/>
        <v>1</v>
      </c>
      <c r="AR37" s="1">
        <f t="shared" si="18"/>
        <v>0</v>
      </c>
      <c r="AS37" s="1">
        <f t="shared" si="44"/>
        <v>0</v>
      </c>
      <c r="AT37" s="1" t="b">
        <f t="shared" si="45"/>
        <v>0</v>
      </c>
      <c r="AU37" s="1">
        <f t="shared" si="46"/>
        <v>0</v>
      </c>
      <c r="AV37" s="1">
        <f t="shared" si="47"/>
        <v>0</v>
      </c>
      <c r="AW37" s="1">
        <f t="shared" si="23"/>
        <v>0</v>
      </c>
      <c r="BA37" s="54">
        <f t="shared" si="29"/>
        <v>0</v>
      </c>
      <c r="BB37" s="1">
        <f t="shared" si="30"/>
        <v>0</v>
      </c>
      <c r="BC37" s="1">
        <f t="shared" si="31"/>
        <v>0</v>
      </c>
    </row>
    <row r="38" spans="1:55" ht="15">
      <c r="A38" s="61"/>
      <c r="B38" s="62"/>
      <c r="C38" s="63"/>
      <c r="D38" s="71" t="s">
        <v>177</v>
      </c>
      <c r="E38" s="72">
        <v>0</v>
      </c>
      <c r="F38" s="62"/>
      <c r="G38" s="71" t="s">
        <v>177</v>
      </c>
      <c r="H38" s="72">
        <v>0</v>
      </c>
      <c r="I38" s="32" t="s">
        <v>50</v>
      </c>
      <c r="J38" s="62"/>
      <c r="K38" s="95"/>
      <c r="L38" s="66"/>
      <c r="M38" s="56">
        <f t="shared" si="24"/>
        <v>0</v>
      </c>
      <c r="N38" s="57">
        <f t="shared" si="25"/>
        <v>0</v>
      </c>
      <c r="O38" s="79">
        <f t="shared" si="32"/>
      </c>
      <c r="P38" s="79">
        <f t="shared" si="33"/>
      </c>
      <c r="T38" s="1">
        <v>0</v>
      </c>
      <c r="X38" s="1">
        <v>0</v>
      </c>
      <c r="Y38" s="1">
        <f t="shared" si="2"/>
        <v>0</v>
      </c>
      <c r="Z38" s="1">
        <f t="shared" si="34"/>
        <v>0</v>
      </c>
      <c r="AA38" s="1">
        <f t="shared" si="35"/>
        <v>0</v>
      </c>
      <c r="AB38" s="1">
        <f t="shared" si="36"/>
        <v>1</v>
      </c>
      <c r="AC38" s="1">
        <f t="shared" si="6"/>
        <v>0</v>
      </c>
      <c r="AD38" s="1">
        <f t="shared" si="7"/>
        <v>0</v>
      </c>
      <c r="AE38" s="1" t="b">
        <f t="shared" si="37"/>
        <v>0</v>
      </c>
      <c r="AF38" s="1">
        <f t="shared" si="38"/>
        <v>0</v>
      </c>
      <c r="AG38" s="1">
        <f t="shared" si="39"/>
        <v>0</v>
      </c>
      <c r="AH38" s="1">
        <f t="shared" si="11"/>
        <v>0</v>
      </c>
      <c r="AJ38" s="1">
        <f t="shared" si="40"/>
        <v>0</v>
      </c>
      <c r="AK38" s="1">
        <f t="shared" si="13"/>
        <v>5</v>
      </c>
      <c r="AN38" s="1">
        <f t="shared" si="41"/>
        <v>0</v>
      </c>
      <c r="AO38" s="1">
        <f t="shared" si="15"/>
        <v>0</v>
      </c>
      <c r="AP38" s="1">
        <f t="shared" si="42"/>
        <v>0</v>
      </c>
      <c r="AQ38" s="1">
        <f t="shared" si="43"/>
        <v>1</v>
      </c>
      <c r="AR38" s="1">
        <f t="shared" si="18"/>
        <v>0</v>
      </c>
      <c r="AS38" s="1">
        <f t="shared" si="44"/>
        <v>0</v>
      </c>
      <c r="AT38" s="1" t="b">
        <f t="shared" si="45"/>
        <v>0</v>
      </c>
      <c r="AU38" s="1">
        <f t="shared" si="46"/>
        <v>0</v>
      </c>
      <c r="AV38" s="1">
        <f t="shared" si="47"/>
        <v>0</v>
      </c>
      <c r="AW38" s="1">
        <f t="shared" si="23"/>
        <v>0</v>
      </c>
      <c r="BA38" s="54">
        <f t="shared" si="29"/>
        <v>0</v>
      </c>
      <c r="BB38" s="1">
        <f t="shared" si="30"/>
        <v>0</v>
      </c>
      <c r="BC38" s="1">
        <f t="shared" si="31"/>
        <v>0</v>
      </c>
    </row>
    <row r="39" spans="1:55" ht="15">
      <c r="A39" s="61"/>
      <c r="B39" s="62"/>
      <c r="C39" s="63"/>
      <c r="D39" s="71" t="s">
        <v>177</v>
      </c>
      <c r="E39" s="72">
        <v>0</v>
      </c>
      <c r="F39" s="62"/>
      <c r="G39" s="71" t="s">
        <v>177</v>
      </c>
      <c r="H39" s="72">
        <v>0</v>
      </c>
      <c r="I39" s="32" t="s">
        <v>51</v>
      </c>
      <c r="J39" s="62"/>
      <c r="K39" s="95"/>
      <c r="L39" s="66"/>
      <c r="M39" s="56">
        <f t="shared" si="24"/>
        <v>0</v>
      </c>
      <c r="N39" s="57">
        <f t="shared" si="25"/>
        <v>0</v>
      </c>
      <c r="O39" s="79">
        <f t="shared" si="32"/>
      </c>
      <c r="P39" s="79">
        <f t="shared" si="33"/>
      </c>
      <c r="T39" s="1">
        <v>0</v>
      </c>
      <c r="X39" s="1">
        <v>0</v>
      </c>
      <c r="Y39" s="1">
        <f t="shared" si="2"/>
        <v>0</v>
      </c>
      <c r="Z39" s="1">
        <f t="shared" si="34"/>
        <v>0</v>
      </c>
      <c r="AA39" s="1">
        <f t="shared" si="35"/>
        <v>0</v>
      </c>
      <c r="AB39" s="1">
        <f t="shared" si="36"/>
        <v>1</v>
      </c>
      <c r="AC39" s="1">
        <f t="shared" si="6"/>
        <v>0</v>
      </c>
      <c r="AD39" s="1">
        <f t="shared" si="7"/>
        <v>0</v>
      </c>
      <c r="AE39" s="1" t="b">
        <f t="shared" si="37"/>
        <v>0</v>
      </c>
      <c r="AF39" s="1">
        <f t="shared" si="38"/>
        <v>0</v>
      </c>
      <c r="AG39" s="1">
        <f t="shared" si="39"/>
        <v>0</v>
      </c>
      <c r="AH39" s="1">
        <f t="shared" si="11"/>
        <v>0</v>
      </c>
      <c r="AJ39" s="1">
        <f t="shared" si="40"/>
        <v>0</v>
      </c>
      <c r="AK39" s="1">
        <f t="shared" si="13"/>
        <v>5</v>
      </c>
      <c r="AN39" s="1">
        <f t="shared" si="41"/>
        <v>0</v>
      </c>
      <c r="AO39" s="1">
        <f t="shared" si="15"/>
        <v>0</v>
      </c>
      <c r="AP39" s="1">
        <f t="shared" si="42"/>
        <v>0</v>
      </c>
      <c r="AQ39" s="1">
        <f t="shared" si="43"/>
        <v>1</v>
      </c>
      <c r="AR39" s="1">
        <f t="shared" si="18"/>
        <v>0</v>
      </c>
      <c r="AS39" s="1">
        <f t="shared" si="44"/>
        <v>0</v>
      </c>
      <c r="AT39" s="1" t="b">
        <f t="shared" si="45"/>
        <v>0</v>
      </c>
      <c r="AU39" s="1">
        <f t="shared" si="46"/>
        <v>0</v>
      </c>
      <c r="AV39" s="1">
        <f t="shared" si="47"/>
        <v>0</v>
      </c>
      <c r="AW39" s="1">
        <f t="shared" si="23"/>
        <v>0</v>
      </c>
      <c r="BA39" s="54">
        <f t="shared" si="29"/>
        <v>0</v>
      </c>
      <c r="BB39" s="1">
        <f t="shared" si="30"/>
        <v>0</v>
      </c>
      <c r="BC39" s="1">
        <f t="shared" si="31"/>
        <v>0</v>
      </c>
    </row>
    <row r="40" spans="1:55" ht="15">
      <c r="A40" s="61"/>
      <c r="B40" s="62"/>
      <c r="C40" s="63"/>
      <c r="D40" s="71" t="s">
        <v>177</v>
      </c>
      <c r="E40" s="72">
        <v>0</v>
      </c>
      <c r="F40" s="62"/>
      <c r="G40" s="71" t="s">
        <v>177</v>
      </c>
      <c r="H40" s="72">
        <v>0</v>
      </c>
      <c r="I40" s="32" t="s">
        <v>52</v>
      </c>
      <c r="J40" s="62"/>
      <c r="K40" s="95"/>
      <c r="L40" s="66"/>
      <c r="M40" s="56">
        <f t="shared" si="24"/>
        <v>0</v>
      </c>
      <c r="N40" s="57">
        <f t="shared" si="25"/>
        <v>0</v>
      </c>
      <c r="O40" s="79">
        <f t="shared" si="32"/>
      </c>
      <c r="P40" s="79">
        <f t="shared" si="33"/>
      </c>
      <c r="T40" s="1">
        <v>0</v>
      </c>
      <c r="X40" s="1">
        <v>0</v>
      </c>
      <c r="Y40" s="1">
        <f t="shared" si="2"/>
        <v>0</v>
      </c>
      <c r="Z40" s="1">
        <f t="shared" si="34"/>
        <v>0</v>
      </c>
      <c r="AA40" s="1">
        <f t="shared" si="35"/>
        <v>0</v>
      </c>
      <c r="AB40" s="1">
        <f t="shared" si="36"/>
        <v>1</v>
      </c>
      <c r="AC40" s="1">
        <f t="shared" si="6"/>
        <v>0</v>
      </c>
      <c r="AD40" s="1">
        <f t="shared" si="7"/>
        <v>0</v>
      </c>
      <c r="AE40" s="1" t="b">
        <f t="shared" si="37"/>
        <v>0</v>
      </c>
      <c r="AF40" s="1">
        <f t="shared" si="38"/>
        <v>0</v>
      </c>
      <c r="AG40" s="1">
        <f t="shared" si="39"/>
        <v>0</v>
      </c>
      <c r="AH40" s="1">
        <f t="shared" si="11"/>
        <v>0</v>
      </c>
      <c r="AJ40" s="1">
        <f t="shared" si="40"/>
        <v>0</v>
      </c>
      <c r="AK40" s="1">
        <f t="shared" si="13"/>
        <v>5</v>
      </c>
      <c r="AN40" s="1">
        <f t="shared" si="41"/>
        <v>0</v>
      </c>
      <c r="AO40" s="1">
        <f t="shared" si="15"/>
        <v>0</v>
      </c>
      <c r="AP40" s="1">
        <f t="shared" si="42"/>
        <v>0</v>
      </c>
      <c r="AQ40" s="1">
        <f t="shared" si="43"/>
        <v>1</v>
      </c>
      <c r="AR40" s="1">
        <f t="shared" si="18"/>
        <v>0</v>
      </c>
      <c r="AS40" s="1">
        <f t="shared" si="44"/>
        <v>0</v>
      </c>
      <c r="AT40" s="1" t="b">
        <f t="shared" si="45"/>
        <v>0</v>
      </c>
      <c r="AU40" s="1">
        <f t="shared" si="46"/>
        <v>0</v>
      </c>
      <c r="AV40" s="1">
        <f t="shared" si="47"/>
        <v>0</v>
      </c>
      <c r="AW40" s="1">
        <f t="shared" si="23"/>
        <v>0</v>
      </c>
      <c r="BA40" s="54">
        <f t="shared" si="29"/>
        <v>0</v>
      </c>
      <c r="BB40" s="1">
        <f t="shared" si="30"/>
        <v>0</v>
      </c>
      <c r="BC40" s="1">
        <f t="shared" si="31"/>
        <v>0</v>
      </c>
    </row>
    <row r="41" spans="1:55" ht="15">
      <c r="A41" s="61"/>
      <c r="B41" s="62"/>
      <c r="C41" s="63"/>
      <c r="D41" s="71" t="s">
        <v>177</v>
      </c>
      <c r="E41" s="72">
        <v>0</v>
      </c>
      <c r="F41" s="62"/>
      <c r="G41" s="71" t="s">
        <v>177</v>
      </c>
      <c r="H41" s="72">
        <v>0</v>
      </c>
      <c r="I41" s="32" t="s">
        <v>53</v>
      </c>
      <c r="J41" s="62"/>
      <c r="K41" s="95"/>
      <c r="L41" s="66"/>
      <c r="M41" s="56">
        <f t="shared" si="24"/>
        <v>0</v>
      </c>
      <c r="N41" s="57">
        <f t="shared" si="25"/>
        <v>0</v>
      </c>
      <c r="O41" s="79">
        <f t="shared" si="32"/>
      </c>
      <c r="P41" s="79">
        <f t="shared" si="33"/>
      </c>
      <c r="T41" s="1">
        <v>0</v>
      </c>
      <c r="X41" s="1">
        <v>0</v>
      </c>
      <c r="Y41" s="1">
        <f t="shared" si="2"/>
        <v>0</v>
      </c>
      <c r="Z41" s="1">
        <f t="shared" si="34"/>
        <v>0</v>
      </c>
      <c r="AA41" s="1">
        <f t="shared" si="35"/>
        <v>0</v>
      </c>
      <c r="AB41" s="1">
        <f t="shared" si="36"/>
        <v>1</v>
      </c>
      <c r="AC41" s="1">
        <f t="shared" si="6"/>
        <v>0</v>
      </c>
      <c r="AD41" s="1">
        <f t="shared" si="7"/>
        <v>0</v>
      </c>
      <c r="AE41" s="1" t="b">
        <f t="shared" si="37"/>
        <v>0</v>
      </c>
      <c r="AF41" s="1">
        <f t="shared" si="38"/>
        <v>0</v>
      </c>
      <c r="AG41" s="1">
        <f t="shared" si="39"/>
        <v>0</v>
      </c>
      <c r="AH41" s="1">
        <f t="shared" si="11"/>
        <v>0</v>
      </c>
      <c r="AJ41" s="1">
        <f t="shared" si="40"/>
        <v>0</v>
      </c>
      <c r="AK41" s="1">
        <f t="shared" si="13"/>
        <v>5</v>
      </c>
      <c r="AN41" s="1">
        <f t="shared" si="41"/>
        <v>0</v>
      </c>
      <c r="AO41" s="1">
        <f t="shared" si="15"/>
        <v>0</v>
      </c>
      <c r="AP41" s="1">
        <f t="shared" si="42"/>
        <v>0</v>
      </c>
      <c r="AQ41" s="1">
        <f t="shared" si="43"/>
        <v>1</v>
      </c>
      <c r="AR41" s="1">
        <f t="shared" si="18"/>
        <v>0</v>
      </c>
      <c r="AS41" s="1">
        <f t="shared" si="44"/>
        <v>0</v>
      </c>
      <c r="AT41" s="1" t="b">
        <f t="shared" si="45"/>
        <v>0</v>
      </c>
      <c r="AU41" s="1">
        <f t="shared" si="46"/>
        <v>0</v>
      </c>
      <c r="AV41" s="1">
        <f t="shared" si="47"/>
        <v>0</v>
      </c>
      <c r="AW41" s="1">
        <f t="shared" si="23"/>
        <v>0</v>
      </c>
      <c r="BA41" s="54">
        <f t="shared" si="29"/>
        <v>0</v>
      </c>
      <c r="BB41" s="1">
        <f t="shared" si="30"/>
        <v>0</v>
      </c>
      <c r="BC41" s="1">
        <f t="shared" si="31"/>
        <v>0</v>
      </c>
    </row>
    <row r="42" spans="1:55" ht="15">
      <c r="A42" s="61"/>
      <c r="B42" s="62"/>
      <c r="C42" s="63"/>
      <c r="D42" s="71" t="s">
        <v>177</v>
      </c>
      <c r="E42" s="72">
        <v>0</v>
      </c>
      <c r="F42" s="62"/>
      <c r="G42" s="71" t="s">
        <v>177</v>
      </c>
      <c r="H42" s="72">
        <v>0</v>
      </c>
      <c r="I42" s="32" t="s">
        <v>54</v>
      </c>
      <c r="J42" s="62"/>
      <c r="K42" s="95"/>
      <c r="L42" s="66"/>
      <c r="M42" s="56">
        <f t="shared" si="24"/>
        <v>0</v>
      </c>
      <c r="N42" s="57">
        <f t="shared" si="25"/>
        <v>0</v>
      </c>
      <c r="O42" s="79">
        <f t="shared" si="32"/>
      </c>
      <c r="P42" s="79">
        <f t="shared" si="33"/>
      </c>
      <c r="T42" s="1">
        <v>0</v>
      </c>
      <c r="X42" s="1">
        <v>0</v>
      </c>
      <c r="Y42" s="1">
        <f t="shared" si="2"/>
        <v>0</v>
      </c>
      <c r="Z42" s="1">
        <f t="shared" si="34"/>
        <v>0</v>
      </c>
      <c r="AA42" s="1">
        <f t="shared" si="35"/>
        <v>0</v>
      </c>
      <c r="AB42" s="1">
        <f t="shared" si="36"/>
        <v>1</v>
      </c>
      <c r="AC42" s="1">
        <f t="shared" si="6"/>
        <v>0</v>
      </c>
      <c r="AD42" s="1">
        <f t="shared" si="7"/>
        <v>0</v>
      </c>
      <c r="AE42" s="1" t="b">
        <f t="shared" si="37"/>
        <v>0</v>
      </c>
      <c r="AF42" s="1">
        <f t="shared" si="38"/>
        <v>0</v>
      </c>
      <c r="AG42" s="1">
        <f t="shared" si="39"/>
        <v>0</v>
      </c>
      <c r="AH42" s="1">
        <f t="shared" si="11"/>
        <v>0</v>
      </c>
      <c r="AJ42" s="1">
        <f t="shared" si="40"/>
        <v>0</v>
      </c>
      <c r="AK42" s="1">
        <f t="shared" si="13"/>
        <v>5</v>
      </c>
      <c r="AN42" s="1">
        <f t="shared" si="41"/>
        <v>0</v>
      </c>
      <c r="AO42" s="1">
        <f t="shared" si="15"/>
        <v>0</v>
      </c>
      <c r="AP42" s="1">
        <f t="shared" si="42"/>
        <v>0</v>
      </c>
      <c r="AQ42" s="1">
        <f t="shared" si="43"/>
        <v>1</v>
      </c>
      <c r="AR42" s="1">
        <f t="shared" si="18"/>
        <v>0</v>
      </c>
      <c r="AS42" s="1">
        <f t="shared" si="44"/>
        <v>0</v>
      </c>
      <c r="AT42" s="1" t="b">
        <f t="shared" si="45"/>
        <v>0</v>
      </c>
      <c r="AU42" s="1">
        <f t="shared" si="46"/>
        <v>0</v>
      </c>
      <c r="AV42" s="1">
        <f t="shared" si="47"/>
        <v>0</v>
      </c>
      <c r="AW42" s="1">
        <f t="shared" si="23"/>
        <v>0</v>
      </c>
      <c r="BA42" s="54">
        <f t="shared" si="29"/>
        <v>0</v>
      </c>
      <c r="BB42" s="1">
        <f t="shared" si="30"/>
        <v>0</v>
      </c>
      <c r="BC42" s="1">
        <f t="shared" si="31"/>
        <v>0</v>
      </c>
    </row>
    <row r="43" spans="1:55" ht="15">
      <c r="A43" s="61"/>
      <c r="B43" s="62"/>
      <c r="C43" s="63"/>
      <c r="D43" s="71" t="s">
        <v>177</v>
      </c>
      <c r="E43" s="72">
        <v>0</v>
      </c>
      <c r="F43" s="62"/>
      <c r="G43" s="71" t="s">
        <v>177</v>
      </c>
      <c r="H43" s="72">
        <v>0</v>
      </c>
      <c r="I43" s="32" t="s">
        <v>55</v>
      </c>
      <c r="J43" s="62"/>
      <c r="K43" s="95"/>
      <c r="L43" s="66"/>
      <c r="M43" s="56">
        <f t="shared" si="24"/>
        <v>0</v>
      </c>
      <c r="N43" s="57">
        <f t="shared" si="25"/>
        <v>0</v>
      </c>
      <c r="O43" s="79">
        <f t="shared" si="32"/>
      </c>
      <c r="P43" s="79">
        <f t="shared" si="33"/>
      </c>
      <c r="T43" s="1">
        <v>0</v>
      </c>
      <c r="X43" s="1">
        <v>0</v>
      </c>
      <c r="Y43" s="1">
        <f t="shared" si="2"/>
        <v>0</v>
      </c>
      <c r="Z43" s="1">
        <f t="shared" si="34"/>
        <v>0</v>
      </c>
      <c r="AA43" s="1">
        <f t="shared" si="35"/>
        <v>0</v>
      </c>
      <c r="AB43" s="1">
        <f t="shared" si="36"/>
        <v>1</v>
      </c>
      <c r="AC43" s="1">
        <f t="shared" si="6"/>
        <v>0</v>
      </c>
      <c r="AD43" s="1">
        <f t="shared" si="7"/>
        <v>0</v>
      </c>
      <c r="AE43" s="1" t="b">
        <f t="shared" si="37"/>
        <v>0</v>
      </c>
      <c r="AF43" s="1">
        <f t="shared" si="38"/>
        <v>0</v>
      </c>
      <c r="AG43" s="1">
        <f t="shared" si="39"/>
        <v>0</v>
      </c>
      <c r="AH43" s="1">
        <f t="shared" si="11"/>
        <v>0</v>
      </c>
      <c r="AJ43" s="1">
        <f t="shared" si="40"/>
        <v>0</v>
      </c>
      <c r="AK43" s="1">
        <f t="shared" si="13"/>
        <v>5</v>
      </c>
      <c r="AN43" s="1">
        <f t="shared" si="41"/>
        <v>0</v>
      </c>
      <c r="AO43" s="1">
        <f t="shared" si="15"/>
        <v>0</v>
      </c>
      <c r="AP43" s="1">
        <f t="shared" si="42"/>
        <v>0</v>
      </c>
      <c r="AQ43" s="1">
        <f t="shared" si="43"/>
        <v>1</v>
      </c>
      <c r="AR43" s="1">
        <f t="shared" si="18"/>
        <v>0</v>
      </c>
      <c r="AS43" s="1">
        <f t="shared" si="44"/>
        <v>0</v>
      </c>
      <c r="AT43" s="1" t="b">
        <f t="shared" si="45"/>
        <v>0</v>
      </c>
      <c r="AU43" s="1">
        <f t="shared" si="46"/>
        <v>0</v>
      </c>
      <c r="AV43" s="1">
        <f t="shared" si="47"/>
        <v>0</v>
      </c>
      <c r="AW43" s="1">
        <f t="shared" si="23"/>
        <v>0</v>
      </c>
      <c r="BA43" s="54">
        <f t="shared" si="29"/>
        <v>0</v>
      </c>
      <c r="BB43" s="1">
        <f t="shared" si="30"/>
        <v>0</v>
      </c>
      <c r="BC43" s="1">
        <f t="shared" si="31"/>
        <v>0</v>
      </c>
    </row>
    <row r="44" spans="1:55" ht="15">
      <c r="A44" s="61"/>
      <c r="B44" s="62"/>
      <c r="C44" s="63"/>
      <c r="D44" s="71" t="s">
        <v>177</v>
      </c>
      <c r="E44" s="72">
        <v>0</v>
      </c>
      <c r="F44" s="62"/>
      <c r="G44" s="71" t="s">
        <v>177</v>
      </c>
      <c r="H44" s="72">
        <v>0</v>
      </c>
      <c r="I44" s="32" t="s">
        <v>56</v>
      </c>
      <c r="J44" s="62"/>
      <c r="K44" s="95"/>
      <c r="L44" s="66"/>
      <c r="M44" s="56">
        <f t="shared" si="24"/>
        <v>0</v>
      </c>
      <c r="N44" s="57">
        <f t="shared" si="25"/>
        <v>0</v>
      </c>
      <c r="O44" s="79">
        <f t="shared" si="32"/>
      </c>
      <c r="P44" s="79">
        <f t="shared" si="33"/>
      </c>
      <c r="T44" s="1">
        <v>0</v>
      </c>
      <c r="X44" s="1">
        <v>0</v>
      </c>
      <c r="Y44" s="1">
        <f t="shared" si="2"/>
        <v>0</v>
      </c>
      <c r="Z44" s="1">
        <f t="shared" si="34"/>
        <v>0</v>
      </c>
      <c r="AA44" s="1">
        <f t="shared" si="35"/>
        <v>0</v>
      </c>
      <c r="AB44" s="1">
        <f t="shared" si="36"/>
        <v>1</v>
      </c>
      <c r="AC44" s="1">
        <f t="shared" si="6"/>
        <v>0</v>
      </c>
      <c r="AD44" s="1">
        <f t="shared" si="7"/>
        <v>0</v>
      </c>
      <c r="AE44" s="1" t="b">
        <f t="shared" si="37"/>
        <v>0</v>
      </c>
      <c r="AF44" s="1">
        <f t="shared" si="38"/>
        <v>0</v>
      </c>
      <c r="AG44" s="1">
        <f t="shared" si="39"/>
        <v>0</v>
      </c>
      <c r="AH44" s="1">
        <f t="shared" si="11"/>
        <v>0</v>
      </c>
      <c r="AJ44" s="1">
        <f t="shared" si="40"/>
        <v>0</v>
      </c>
      <c r="AK44" s="1">
        <f t="shared" si="13"/>
        <v>5</v>
      </c>
      <c r="AN44" s="1">
        <f t="shared" si="41"/>
        <v>0</v>
      </c>
      <c r="AO44" s="1">
        <f t="shared" si="15"/>
        <v>0</v>
      </c>
      <c r="AP44" s="1">
        <f t="shared" si="42"/>
        <v>0</v>
      </c>
      <c r="AQ44" s="1">
        <f t="shared" si="43"/>
        <v>1</v>
      </c>
      <c r="AR44" s="1">
        <f t="shared" si="18"/>
        <v>0</v>
      </c>
      <c r="AS44" s="1">
        <f t="shared" si="44"/>
        <v>0</v>
      </c>
      <c r="AT44" s="1" t="b">
        <f t="shared" si="45"/>
        <v>0</v>
      </c>
      <c r="AU44" s="1">
        <f t="shared" si="46"/>
        <v>0</v>
      </c>
      <c r="AV44" s="1">
        <f t="shared" si="47"/>
        <v>0</v>
      </c>
      <c r="AW44" s="1">
        <f t="shared" si="23"/>
        <v>0</v>
      </c>
      <c r="BA44" s="54">
        <f t="shared" si="29"/>
        <v>0</v>
      </c>
      <c r="BB44" s="1">
        <f t="shared" si="30"/>
        <v>0</v>
      </c>
      <c r="BC44" s="1">
        <f t="shared" si="31"/>
        <v>0</v>
      </c>
    </row>
    <row r="45" spans="1:55" ht="15">
      <c r="A45" s="61"/>
      <c r="B45" s="62"/>
      <c r="C45" s="63"/>
      <c r="D45" s="71" t="s">
        <v>177</v>
      </c>
      <c r="E45" s="72">
        <v>0</v>
      </c>
      <c r="F45" s="62"/>
      <c r="G45" s="71" t="s">
        <v>177</v>
      </c>
      <c r="H45" s="72">
        <v>0</v>
      </c>
      <c r="I45" s="32" t="s">
        <v>57</v>
      </c>
      <c r="J45" s="62"/>
      <c r="K45" s="95"/>
      <c r="L45" s="66"/>
      <c r="M45" s="56">
        <f t="shared" si="24"/>
        <v>0</v>
      </c>
      <c r="N45" s="57">
        <f t="shared" si="25"/>
        <v>0</v>
      </c>
      <c r="O45" s="79">
        <f t="shared" si="32"/>
      </c>
      <c r="P45" s="79">
        <f t="shared" si="33"/>
      </c>
      <c r="T45" s="1">
        <v>0</v>
      </c>
      <c r="X45" s="1">
        <v>0</v>
      </c>
      <c r="Y45" s="1">
        <f t="shared" si="2"/>
        <v>0</v>
      </c>
      <c r="Z45" s="1">
        <f t="shared" si="34"/>
        <v>0</v>
      </c>
      <c r="AA45" s="1">
        <f t="shared" si="35"/>
        <v>0</v>
      </c>
      <c r="AB45" s="1">
        <f t="shared" si="36"/>
        <v>1</v>
      </c>
      <c r="AC45" s="1">
        <f t="shared" si="6"/>
        <v>0</v>
      </c>
      <c r="AD45" s="1">
        <f t="shared" si="7"/>
        <v>0</v>
      </c>
      <c r="AE45" s="1" t="b">
        <f t="shared" si="37"/>
        <v>0</v>
      </c>
      <c r="AF45" s="1">
        <f t="shared" si="38"/>
        <v>0</v>
      </c>
      <c r="AG45" s="1">
        <f t="shared" si="39"/>
        <v>0</v>
      </c>
      <c r="AH45" s="1">
        <f t="shared" si="11"/>
        <v>0</v>
      </c>
      <c r="AJ45" s="1">
        <f t="shared" si="40"/>
        <v>0</v>
      </c>
      <c r="AK45" s="1">
        <f t="shared" si="13"/>
        <v>5</v>
      </c>
      <c r="AN45" s="1">
        <f t="shared" si="41"/>
        <v>0</v>
      </c>
      <c r="AO45" s="1">
        <f t="shared" si="15"/>
        <v>0</v>
      </c>
      <c r="AP45" s="1">
        <f t="shared" si="42"/>
        <v>0</v>
      </c>
      <c r="AQ45" s="1">
        <f t="shared" si="43"/>
        <v>1</v>
      </c>
      <c r="AR45" s="1">
        <f t="shared" si="18"/>
        <v>0</v>
      </c>
      <c r="AS45" s="1">
        <f t="shared" si="44"/>
        <v>0</v>
      </c>
      <c r="AT45" s="1" t="b">
        <f t="shared" si="45"/>
        <v>0</v>
      </c>
      <c r="AU45" s="1">
        <f t="shared" si="46"/>
        <v>0</v>
      </c>
      <c r="AV45" s="1">
        <f t="shared" si="47"/>
        <v>0</v>
      </c>
      <c r="AW45" s="1">
        <f t="shared" si="23"/>
        <v>0</v>
      </c>
      <c r="BA45" s="54">
        <f t="shared" si="29"/>
        <v>0</v>
      </c>
      <c r="BB45" s="1">
        <f t="shared" si="30"/>
        <v>0</v>
      </c>
      <c r="BC45" s="1">
        <f t="shared" si="31"/>
        <v>0</v>
      </c>
    </row>
    <row r="46" spans="1:55" ht="15">
      <c r="A46" s="61"/>
      <c r="B46" s="62"/>
      <c r="C46" s="63"/>
      <c r="D46" s="71" t="s">
        <v>177</v>
      </c>
      <c r="E46" s="72">
        <v>0</v>
      </c>
      <c r="F46" s="62"/>
      <c r="G46" s="71" t="s">
        <v>177</v>
      </c>
      <c r="H46" s="72">
        <v>0</v>
      </c>
      <c r="I46" s="32" t="s">
        <v>58</v>
      </c>
      <c r="J46" s="62"/>
      <c r="K46" s="95"/>
      <c r="L46" s="66"/>
      <c r="M46" s="56">
        <f t="shared" si="24"/>
        <v>0</v>
      </c>
      <c r="N46" s="57">
        <f t="shared" si="25"/>
        <v>0</v>
      </c>
      <c r="O46" s="79">
        <f t="shared" si="32"/>
      </c>
      <c r="P46" s="79">
        <f t="shared" si="33"/>
      </c>
      <c r="T46" s="1">
        <v>0</v>
      </c>
      <c r="X46" s="1">
        <v>0</v>
      </c>
      <c r="Y46" s="1">
        <f t="shared" si="2"/>
        <v>0</v>
      </c>
      <c r="Z46" s="1">
        <f t="shared" si="34"/>
        <v>0</v>
      </c>
      <c r="AA46" s="1">
        <f t="shared" si="35"/>
        <v>0</v>
      </c>
      <c r="AB46" s="1">
        <f t="shared" si="36"/>
        <v>1</v>
      </c>
      <c r="AC46" s="1">
        <f t="shared" si="6"/>
        <v>0</v>
      </c>
      <c r="AD46" s="1">
        <f t="shared" si="7"/>
        <v>0</v>
      </c>
      <c r="AE46" s="1" t="b">
        <f t="shared" si="37"/>
        <v>0</v>
      </c>
      <c r="AF46" s="1">
        <f t="shared" si="38"/>
        <v>0</v>
      </c>
      <c r="AG46" s="1">
        <f t="shared" si="39"/>
        <v>0</v>
      </c>
      <c r="AH46" s="1">
        <f t="shared" si="11"/>
        <v>0</v>
      </c>
      <c r="AJ46" s="1">
        <f t="shared" si="40"/>
        <v>0</v>
      </c>
      <c r="AK46" s="1">
        <f t="shared" si="13"/>
        <v>5</v>
      </c>
      <c r="AN46" s="1">
        <f t="shared" si="41"/>
        <v>0</v>
      </c>
      <c r="AO46" s="1">
        <f t="shared" si="15"/>
        <v>0</v>
      </c>
      <c r="AP46" s="1">
        <f t="shared" si="42"/>
        <v>0</v>
      </c>
      <c r="AQ46" s="1">
        <f t="shared" si="43"/>
        <v>1</v>
      </c>
      <c r="AR46" s="1">
        <f t="shared" si="18"/>
        <v>0</v>
      </c>
      <c r="AS46" s="1">
        <f t="shared" si="44"/>
        <v>0</v>
      </c>
      <c r="AT46" s="1" t="b">
        <f t="shared" si="45"/>
        <v>0</v>
      </c>
      <c r="AU46" s="1">
        <f t="shared" si="46"/>
        <v>0</v>
      </c>
      <c r="AV46" s="1">
        <f t="shared" si="47"/>
        <v>0</v>
      </c>
      <c r="AW46" s="1">
        <f t="shared" si="23"/>
        <v>0</v>
      </c>
      <c r="BA46" s="54">
        <f t="shared" si="29"/>
        <v>0</v>
      </c>
      <c r="BB46" s="1">
        <f t="shared" si="30"/>
        <v>0</v>
      </c>
      <c r="BC46" s="1">
        <f t="shared" si="31"/>
        <v>0</v>
      </c>
    </row>
    <row r="47" spans="1:55" ht="15">
      <c r="A47" s="61"/>
      <c r="B47" s="62"/>
      <c r="C47" s="63"/>
      <c r="D47" s="71" t="s">
        <v>177</v>
      </c>
      <c r="E47" s="72">
        <v>0</v>
      </c>
      <c r="F47" s="62"/>
      <c r="G47" s="71" t="s">
        <v>177</v>
      </c>
      <c r="H47" s="72">
        <v>0</v>
      </c>
      <c r="I47" s="32" t="s">
        <v>59</v>
      </c>
      <c r="J47" s="62"/>
      <c r="K47" s="95"/>
      <c r="L47" s="66"/>
      <c r="M47" s="56">
        <f t="shared" si="24"/>
        <v>0</v>
      </c>
      <c r="N47" s="57">
        <f t="shared" si="25"/>
        <v>0</v>
      </c>
      <c r="O47" s="79">
        <f t="shared" si="32"/>
      </c>
      <c r="P47" s="79">
        <f t="shared" si="33"/>
      </c>
      <c r="T47" s="1">
        <v>0</v>
      </c>
      <c r="X47" s="1">
        <v>0</v>
      </c>
      <c r="Y47" s="1">
        <f t="shared" si="2"/>
        <v>0</v>
      </c>
      <c r="Z47" s="1">
        <f t="shared" si="34"/>
        <v>0</v>
      </c>
      <c r="AA47" s="1">
        <f t="shared" si="35"/>
        <v>0</v>
      </c>
      <c r="AB47" s="1">
        <f t="shared" si="36"/>
        <v>1</v>
      </c>
      <c r="AC47" s="1">
        <f t="shared" si="6"/>
        <v>0</v>
      </c>
      <c r="AD47" s="1">
        <f t="shared" si="7"/>
        <v>0</v>
      </c>
      <c r="AE47" s="1" t="b">
        <f t="shared" si="37"/>
        <v>0</v>
      </c>
      <c r="AF47" s="1">
        <f t="shared" si="38"/>
        <v>0</v>
      </c>
      <c r="AG47" s="1">
        <f t="shared" si="39"/>
        <v>0</v>
      </c>
      <c r="AH47" s="1">
        <f t="shared" si="11"/>
        <v>0</v>
      </c>
      <c r="AJ47" s="1">
        <f t="shared" si="40"/>
        <v>0</v>
      </c>
      <c r="AK47" s="1">
        <f t="shared" si="13"/>
        <v>5</v>
      </c>
      <c r="AN47" s="1">
        <f t="shared" si="41"/>
        <v>0</v>
      </c>
      <c r="AO47" s="1">
        <f t="shared" si="15"/>
        <v>0</v>
      </c>
      <c r="AP47" s="1">
        <f t="shared" si="42"/>
        <v>0</v>
      </c>
      <c r="AQ47" s="1">
        <f t="shared" si="43"/>
        <v>1</v>
      </c>
      <c r="AR47" s="1">
        <f t="shared" si="18"/>
        <v>0</v>
      </c>
      <c r="AS47" s="1">
        <f t="shared" si="44"/>
        <v>0</v>
      </c>
      <c r="AT47" s="1" t="b">
        <f t="shared" si="45"/>
        <v>0</v>
      </c>
      <c r="AU47" s="1">
        <f t="shared" si="46"/>
        <v>0</v>
      </c>
      <c r="AV47" s="1">
        <f t="shared" si="47"/>
        <v>0</v>
      </c>
      <c r="AW47" s="1">
        <f t="shared" si="23"/>
        <v>0</v>
      </c>
      <c r="BA47" s="54">
        <f t="shared" si="29"/>
        <v>0</v>
      </c>
      <c r="BB47" s="1">
        <f t="shared" si="30"/>
        <v>0</v>
      </c>
      <c r="BC47" s="1">
        <f t="shared" si="31"/>
        <v>0</v>
      </c>
    </row>
    <row r="48" spans="1:55" ht="15">
      <c r="A48" s="61"/>
      <c r="B48" s="62"/>
      <c r="C48" s="63"/>
      <c r="D48" s="71" t="s">
        <v>177</v>
      </c>
      <c r="E48" s="72">
        <v>0</v>
      </c>
      <c r="F48" s="62"/>
      <c r="G48" s="71" t="s">
        <v>177</v>
      </c>
      <c r="H48" s="72">
        <v>0</v>
      </c>
      <c r="I48" s="32" t="s">
        <v>60</v>
      </c>
      <c r="J48" s="62"/>
      <c r="K48" s="95"/>
      <c r="L48" s="66"/>
      <c r="M48" s="56">
        <f t="shared" si="24"/>
        <v>0</v>
      </c>
      <c r="N48" s="57">
        <f t="shared" si="25"/>
        <v>0</v>
      </c>
      <c r="O48" s="79">
        <f t="shared" si="32"/>
      </c>
      <c r="P48" s="79">
        <f t="shared" si="33"/>
      </c>
      <c r="T48" s="1">
        <v>0</v>
      </c>
      <c r="X48" s="1">
        <v>0</v>
      </c>
      <c r="Y48" s="1">
        <f t="shared" si="2"/>
        <v>0</v>
      </c>
      <c r="Z48" s="1">
        <f t="shared" si="34"/>
        <v>0</v>
      </c>
      <c r="AA48" s="1">
        <f t="shared" si="35"/>
        <v>0</v>
      </c>
      <c r="AB48" s="1">
        <f t="shared" si="36"/>
        <v>1</v>
      </c>
      <c r="AC48" s="1">
        <f t="shared" si="6"/>
        <v>0</v>
      </c>
      <c r="AD48" s="1">
        <f t="shared" si="7"/>
        <v>0</v>
      </c>
      <c r="AE48" s="1" t="b">
        <f t="shared" si="37"/>
        <v>0</v>
      </c>
      <c r="AF48" s="1">
        <f t="shared" si="38"/>
        <v>0</v>
      </c>
      <c r="AG48" s="1">
        <f t="shared" si="39"/>
        <v>0</v>
      </c>
      <c r="AH48" s="1">
        <f t="shared" si="11"/>
        <v>0</v>
      </c>
      <c r="AJ48" s="1">
        <f t="shared" si="40"/>
        <v>0</v>
      </c>
      <c r="AK48" s="1">
        <f t="shared" si="13"/>
        <v>5</v>
      </c>
      <c r="AN48" s="1">
        <f t="shared" si="41"/>
        <v>0</v>
      </c>
      <c r="AO48" s="1">
        <f t="shared" si="15"/>
        <v>0</v>
      </c>
      <c r="AP48" s="1">
        <f t="shared" si="42"/>
        <v>0</v>
      </c>
      <c r="AQ48" s="1">
        <f t="shared" si="43"/>
        <v>1</v>
      </c>
      <c r="AR48" s="1">
        <f t="shared" si="18"/>
        <v>0</v>
      </c>
      <c r="AS48" s="1">
        <f t="shared" si="44"/>
        <v>0</v>
      </c>
      <c r="AT48" s="1" t="b">
        <f t="shared" si="45"/>
        <v>0</v>
      </c>
      <c r="AU48" s="1">
        <f t="shared" si="46"/>
        <v>0</v>
      </c>
      <c r="AV48" s="1">
        <f t="shared" si="47"/>
        <v>0</v>
      </c>
      <c r="AW48" s="1">
        <f t="shared" si="23"/>
        <v>0</v>
      </c>
      <c r="BA48" s="54">
        <f t="shared" si="29"/>
        <v>0</v>
      </c>
      <c r="BB48" s="1">
        <f t="shared" si="30"/>
        <v>0</v>
      </c>
      <c r="BC48" s="1">
        <f t="shared" si="31"/>
        <v>0</v>
      </c>
    </row>
    <row r="49" spans="1:55" ht="15">
      <c r="A49" s="61"/>
      <c r="B49" s="62"/>
      <c r="C49" s="63"/>
      <c r="D49" s="71" t="s">
        <v>177</v>
      </c>
      <c r="E49" s="72">
        <v>0</v>
      </c>
      <c r="F49" s="62"/>
      <c r="G49" s="71" t="s">
        <v>177</v>
      </c>
      <c r="H49" s="72">
        <v>0</v>
      </c>
      <c r="I49" s="32" t="s">
        <v>61</v>
      </c>
      <c r="J49" s="62"/>
      <c r="K49" s="95"/>
      <c r="L49" s="66"/>
      <c r="M49" s="56">
        <f t="shared" si="24"/>
        <v>0</v>
      </c>
      <c r="N49" s="57">
        <f t="shared" si="25"/>
        <v>0</v>
      </c>
      <c r="O49" s="79">
        <f t="shared" si="32"/>
      </c>
      <c r="P49" s="79">
        <f t="shared" si="33"/>
      </c>
      <c r="T49" s="1">
        <v>0</v>
      </c>
      <c r="X49" s="1">
        <v>0</v>
      </c>
      <c r="Y49" s="1">
        <f t="shared" si="2"/>
        <v>0</v>
      </c>
      <c r="Z49" s="1">
        <f t="shared" si="34"/>
        <v>0</v>
      </c>
      <c r="AA49" s="1">
        <f t="shared" si="35"/>
        <v>0</v>
      </c>
      <c r="AB49" s="1">
        <f t="shared" si="36"/>
        <v>1</v>
      </c>
      <c r="AC49" s="1">
        <f t="shared" si="6"/>
        <v>0</v>
      </c>
      <c r="AD49" s="1">
        <f t="shared" si="7"/>
        <v>0</v>
      </c>
      <c r="AE49" s="1" t="b">
        <f t="shared" si="37"/>
        <v>0</v>
      </c>
      <c r="AF49" s="1">
        <f t="shared" si="38"/>
        <v>0</v>
      </c>
      <c r="AG49" s="1">
        <f t="shared" si="39"/>
        <v>0</v>
      </c>
      <c r="AH49" s="1">
        <f t="shared" si="11"/>
        <v>0</v>
      </c>
      <c r="AJ49" s="1">
        <f t="shared" si="40"/>
        <v>0</v>
      </c>
      <c r="AK49" s="1">
        <f t="shared" si="13"/>
        <v>5</v>
      </c>
      <c r="AN49" s="1">
        <f t="shared" si="41"/>
        <v>0</v>
      </c>
      <c r="AO49" s="1">
        <f t="shared" si="15"/>
        <v>0</v>
      </c>
      <c r="AP49" s="1">
        <f t="shared" si="42"/>
        <v>0</v>
      </c>
      <c r="AQ49" s="1">
        <f t="shared" si="43"/>
        <v>1</v>
      </c>
      <c r="AR49" s="1">
        <f t="shared" si="18"/>
        <v>0</v>
      </c>
      <c r="AS49" s="1">
        <f t="shared" si="44"/>
        <v>0</v>
      </c>
      <c r="AT49" s="1" t="b">
        <f t="shared" si="45"/>
        <v>0</v>
      </c>
      <c r="AU49" s="1">
        <f t="shared" si="46"/>
        <v>0</v>
      </c>
      <c r="AV49" s="1">
        <f t="shared" si="47"/>
        <v>0</v>
      </c>
      <c r="AW49" s="1">
        <f t="shared" si="23"/>
        <v>0</v>
      </c>
      <c r="BA49" s="54">
        <f t="shared" si="29"/>
        <v>0</v>
      </c>
      <c r="BB49" s="1">
        <f t="shared" si="30"/>
        <v>0</v>
      </c>
      <c r="BC49" s="1">
        <f t="shared" si="31"/>
        <v>0</v>
      </c>
    </row>
    <row r="50" spans="1:55" ht="15">
      <c r="A50" s="61"/>
      <c r="B50" s="62"/>
      <c r="C50" s="63"/>
      <c r="D50" s="71" t="s">
        <v>177</v>
      </c>
      <c r="E50" s="72">
        <v>0</v>
      </c>
      <c r="F50" s="62"/>
      <c r="G50" s="71" t="s">
        <v>177</v>
      </c>
      <c r="H50" s="72">
        <v>0</v>
      </c>
      <c r="I50" s="32" t="s">
        <v>62</v>
      </c>
      <c r="J50" s="62"/>
      <c r="K50" s="95"/>
      <c r="L50" s="66"/>
      <c r="M50" s="56">
        <f t="shared" si="24"/>
        <v>0</v>
      </c>
      <c r="N50" s="57">
        <f t="shared" si="25"/>
        <v>0</v>
      </c>
      <c r="O50" s="79">
        <f t="shared" si="32"/>
      </c>
      <c r="P50" s="79">
        <f t="shared" si="33"/>
      </c>
      <c r="T50" s="1">
        <v>0</v>
      </c>
      <c r="X50" s="1">
        <v>0</v>
      </c>
      <c r="Y50" s="1">
        <f t="shared" si="2"/>
        <v>0</v>
      </c>
      <c r="Z50" s="1">
        <f t="shared" si="34"/>
        <v>0</v>
      </c>
      <c r="AA50" s="1">
        <f t="shared" si="35"/>
        <v>0</v>
      </c>
      <c r="AB50" s="1">
        <f t="shared" si="36"/>
        <v>1</v>
      </c>
      <c r="AC50" s="1">
        <f t="shared" si="6"/>
        <v>0</v>
      </c>
      <c r="AD50" s="1">
        <f t="shared" si="7"/>
        <v>0</v>
      </c>
      <c r="AE50" s="1" t="b">
        <f t="shared" si="37"/>
        <v>0</v>
      </c>
      <c r="AF50" s="1">
        <f t="shared" si="38"/>
        <v>0</v>
      </c>
      <c r="AG50" s="1">
        <f t="shared" si="39"/>
        <v>0</v>
      </c>
      <c r="AH50" s="1">
        <f t="shared" si="11"/>
        <v>0</v>
      </c>
      <c r="AJ50" s="1">
        <f t="shared" si="40"/>
        <v>0</v>
      </c>
      <c r="AK50" s="1">
        <f t="shared" si="13"/>
        <v>5</v>
      </c>
      <c r="AN50" s="1">
        <f t="shared" si="41"/>
        <v>0</v>
      </c>
      <c r="AO50" s="1">
        <f t="shared" si="15"/>
        <v>0</v>
      </c>
      <c r="AP50" s="1">
        <f t="shared" si="42"/>
        <v>0</v>
      </c>
      <c r="AQ50" s="1">
        <f t="shared" si="43"/>
        <v>1</v>
      </c>
      <c r="AR50" s="1">
        <f t="shared" si="18"/>
        <v>0</v>
      </c>
      <c r="AS50" s="1">
        <f t="shared" si="44"/>
        <v>0</v>
      </c>
      <c r="AT50" s="1" t="b">
        <f t="shared" si="45"/>
        <v>0</v>
      </c>
      <c r="AU50" s="1">
        <f t="shared" si="46"/>
        <v>0</v>
      </c>
      <c r="AV50" s="1">
        <f t="shared" si="47"/>
        <v>0</v>
      </c>
      <c r="AW50" s="1">
        <f t="shared" si="23"/>
        <v>0</v>
      </c>
      <c r="BA50" s="54">
        <f t="shared" si="29"/>
        <v>0</v>
      </c>
      <c r="BB50" s="1">
        <f t="shared" si="30"/>
        <v>0</v>
      </c>
      <c r="BC50" s="1">
        <f t="shared" si="31"/>
        <v>0</v>
      </c>
    </row>
    <row r="51" spans="1:55" ht="15">
      <c r="A51" s="61"/>
      <c r="B51" s="62"/>
      <c r="C51" s="63"/>
      <c r="D51" s="71" t="s">
        <v>177</v>
      </c>
      <c r="E51" s="72">
        <v>0</v>
      </c>
      <c r="F51" s="62"/>
      <c r="G51" s="71" t="s">
        <v>177</v>
      </c>
      <c r="H51" s="72">
        <v>0</v>
      </c>
      <c r="I51" s="32" t="s">
        <v>63</v>
      </c>
      <c r="J51" s="62"/>
      <c r="K51" s="95"/>
      <c r="L51" s="66"/>
      <c r="M51" s="56">
        <f t="shared" si="24"/>
        <v>0</v>
      </c>
      <c r="N51" s="57">
        <f t="shared" si="25"/>
        <v>0</v>
      </c>
      <c r="O51" s="79">
        <f t="shared" si="32"/>
      </c>
      <c r="P51" s="79">
        <f t="shared" si="33"/>
      </c>
      <c r="T51" s="1">
        <v>0</v>
      </c>
      <c r="X51" s="1">
        <v>0</v>
      </c>
      <c r="Y51" s="1">
        <f t="shared" si="2"/>
        <v>0</v>
      </c>
      <c r="Z51" s="1">
        <f t="shared" si="34"/>
        <v>0</v>
      </c>
      <c r="AA51" s="1">
        <f t="shared" si="35"/>
        <v>0</v>
      </c>
      <c r="AB51" s="1">
        <f t="shared" si="36"/>
        <v>1</v>
      </c>
      <c r="AC51" s="1">
        <f t="shared" si="6"/>
        <v>0</v>
      </c>
      <c r="AD51" s="1">
        <f t="shared" si="7"/>
        <v>0</v>
      </c>
      <c r="AE51" s="1" t="b">
        <f t="shared" si="37"/>
        <v>0</v>
      </c>
      <c r="AF51" s="1">
        <f t="shared" si="38"/>
        <v>0</v>
      </c>
      <c r="AG51" s="1">
        <f t="shared" si="39"/>
        <v>0</v>
      </c>
      <c r="AH51" s="1">
        <f t="shared" si="11"/>
        <v>0</v>
      </c>
      <c r="AJ51" s="1">
        <f t="shared" si="40"/>
        <v>0</v>
      </c>
      <c r="AK51" s="1">
        <f t="shared" si="13"/>
        <v>5</v>
      </c>
      <c r="AN51" s="1">
        <f t="shared" si="41"/>
        <v>0</v>
      </c>
      <c r="AO51" s="1">
        <f t="shared" si="15"/>
        <v>0</v>
      </c>
      <c r="AP51" s="1">
        <f t="shared" si="42"/>
        <v>0</v>
      </c>
      <c r="AQ51" s="1">
        <f t="shared" si="43"/>
        <v>1</v>
      </c>
      <c r="AR51" s="1">
        <f t="shared" si="18"/>
        <v>0</v>
      </c>
      <c r="AS51" s="1">
        <f t="shared" si="44"/>
        <v>0</v>
      </c>
      <c r="AT51" s="1" t="b">
        <f t="shared" si="45"/>
        <v>0</v>
      </c>
      <c r="AU51" s="1">
        <f t="shared" si="46"/>
        <v>0</v>
      </c>
      <c r="AV51" s="1">
        <f t="shared" si="47"/>
        <v>0</v>
      </c>
      <c r="AW51" s="1">
        <f t="shared" si="23"/>
        <v>0</v>
      </c>
      <c r="BA51" s="54">
        <f t="shared" si="29"/>
        <v>0</v>
      </c>
      <c r="BB51" s="1">
        <f t="shared" si="30"/>
        <v>0</v>
      </c>
      <c r="BC51" s="1">
        <f t="shared" si="31"/>
        <v>0</v>
      </c>
    </row>
    <row r="52" spans="1:55" ht="15">
      <c r="A52" s="61"/>
      <c r="B52" s="62"/>
      <c r="C52" s="63"/>
      <c r="D52" s="71" t="s">
        <v>177</v>
      </c>
      <c r="E52" s="72">
        <v>0</v>
      </c>
      <c r="F52" s="62"/>
      <c r="G52" s="71" t="s">
        <v>177</v>
      </c>
      <c r="H52" s="72">
        <v>0</v>
      </c>
      <c r="I52" s="32" t="s">
        <v>67</v>
      </c>
      <c r="J52" s="62"/>
      <c r="K52" s="95"/>
      <c r="L52" s="66"/>
      <c r="M52" s="56">
        <f t="shared" si="24"/>
        <v>0</v>
      </c>
      <c r="N52" s="57">
        <f t="shared" si="25"/>
        <v>0</v>
      </c>
      <c r="O52" s="79">
        <f aca="true" t="shared" si="48" ref="O52:O61">IF(K52&lt;&gt;0,AH52,"")</f>
      </c>
      <c r="P52" s="79">
        <f aca="true" t="shared" si="49" ref="P52:P61">IF(K52&lt;&gt;0,AW52,"")</f>
      </c>
      <c r="T52" s="1">
        <v>0</v>
      </c>
      <c r="X52" s="1">
        <v>0</v>
      </c>
      <c r="Y52" s="1">
        <f aca="true" t="shared" si="50" ref="Y52:Y61">$X$8/$Z$4</f>
        <v>0</v>
      </c>
      <c r="Z52" s="1">
        <f aca="true" t="shared" si="51" ref="Z52:Z61">X52/$Z$4</f>
        <v>0</v>
      </c>
      <c r="AA52" s="1">
        <f aca="true" t="shared" si="52" ref="AA52:AA61">(T52-$T$8)*2/$Z$4</f>
        <v>0</v>
      </c>
      <c r="AB52" s="1">
        <f aca="true" t="shared" si="53" ref="AB52:AB61">SIN(Y52)*SIN(Z52)+COS(Y52)*COS(Z52)*COS(AA52)</f>
        <v>1</v>
      </c>
      <c r="AC52" s="1">
        <f aca="true" t="shared" si="54" ref="AC52:AC61">ATAN(SQRT(1-AB52*AB52)/AB52)</f>
        <v>0</v>
      </c>
      <c r="AD52" s="1">
        <f aca="true" t="shared" si="55" ref="AD52:AD61">IF(AC52&lt;0,180/$Z$4+AC52,AC52)</f>
        <v>0</v>
      </c>
      <c r="AE52" s="1" t="b">
        <f aca="true" t="shared" si="56" ref="AE52:AE61">IF(Y52&lt;&gt;Z52,90*(1+ABS(Y52-Z52)/(Y52-Z52)))</f>
        <v>0</v>
      </c>
      <c r="AF52" s="1">
        <f aca="true" t="shared" si="57" ref="AF52:AF61">IF(AA52&lt;&gt;0,90+$Z$4*ATAN((SIN(Y52)*AB52-SIN(Z52))/(SIN(AA52)*COS(Y52)^2)),AE52*1)</f>
        <v>0</v>
      </c>
      <c r="AG52" s="1">
        <f aca="true" t="shared" si="58" ref="AG52:AG61">IF(SIN(AA52)&lt;0,AF52+180,AF52*1)</f>
        <v>0</v>
      </c>
      <c r="AH52" s="1">
        <f aca="true" t="shared" si="59" ref="AH52:AH61">INT(AG52)</f>
        <v>0</v>
      </c>
      <c r="AJ52" s="1">
        <f aca="true" t="shared" si="60" ref="AJ52:AJ61">6365.11*AD52</f>
        <v>0</v>
      </c>
      <c r="AK52" s="1">
        <f aca="true" t="shared" si="61" ref="AK52:AK61">IF(AJ52&lt;5,5,INT(AJ52+0.5))</f>
        <v>5</v>
      </c>
      <c r="AN52" s="1">
        <f aca="true" t="shared" si="62" ref="AN52:AN61">X52/$Z$4</f>
        <v>0</v>
      </c>
      <c r="AO52" s="1">
        <f aca="true" t="shared" si="63" ref="AO52:AO61">$X$8/$Z$4</f>
        <v>0</v>
      </c>
      <c r="AP52" s="1">
        <f aca="true" t="shared" si="64" ref="AP52:AP61">($T$8-T52)*2/$Z$4</f>
        <v>0</v>
      </c>
      <c r="AQ52" s="1">
        <f aca="true" t="shared" si="65" ref="AQ52:AQ61">SIN(AN52)*SIN(AO52)+COS(AN52)*COS(AO52)*COS(AP52)</f>
        <v>1</v>
      </c>
      <c r="AR52" s="1">
        <f aca="true" t="shared" si="66" ref="AR52:AR61">ATAN(SQRT(1-AQ52*AQ52)/AQ52)</f>
        <v>0</v>
      </c>
      <c r="AS52" s="1">
        <f aca="true" t="shared" si="67" ref="AS52:AS61">IF(AC52&lt;0,180/$Z$4+AC52,AC52)</f>
        <v>0</v>
      </c>
      <c r="AT52" s="1" t="b">
        <f aca="true" t="shared" si="68" ref="AT52:AT61">IF(AN52&lt;&gt;AO52,90*(1+ABS(AN52-AO52)/(AN52-AO52)))</f>
        <v>0</v>
      </c>
      <c r="AU52" s="1">
        <f aca="true" t="shared" si="69" ref="AU52:AU61">IF(AP52&lt;&gt;0,90+$Z$4*ATAN((SIN(AN52)*AQ52-SIN(AO52))/(SIN(AP52)*COS(AN52)^2)),AT52*1)</f>
        <v>0</v>
      </c>
      <c r="AV52" s="1">
        <f aca="true" t="shared" si="70" ref="AV52:AV61">IF(SIN(AP52)&lt;0,AU52+180,AU52*1)</f>
        <v>0</v>
      </c>
      <c r="AW52" s="1">
        <f aca="true" t="shared" si="71" ref="AW52:AW61">INT(AV52)</f>
        <v>0</v>
      </c>
      <c r="BA52" s="54">
        <f aca="true" t="shared" si="72" ref="BA52:BA61">M52</f>
        <v>0</v>
      </c>
      <c r="BB52" s="1">
        <f aca="true" t="shared" si="73" ref="BB52:BB61">C52</f>
        <v>0</v>
      </c>
      <c r="BC52" s="1">
        <f aca="true" t="shared" si="74" ref="BC52:BC61">K52</f>
        <v>0</v>
      </c>
    </row>
    <row r="53" spans="1:55" ht="15">
      <c r="A53" s="61"/>
      <c r="B53" s="62"/>
      <c r="C53" s="63"/>
      <c r="D53" s="71" t="s">
        <v>177</v>
      </c>
      <c r="E53" s="72">
        <v>0</v>
      </c>
      <c r="F53" s="62"/>
      <c r="G53" s="71" t="s">
        <v>177</v>
      </c>
      <c r="H53" s="72">
        <v>0</v>
      </c>
      <c r="I53" s="32" t="s">
        <v>68</v>
      </c>
      <c r="J53" s="62"/>
      <c r="K53" s="95"/>
      <c r="L53" s="66"/>
      <c r="M53" s="56">
        <f t="shared" si="24"/>
        <v>0</v>
      </c>
      <c r="N53" s="57">
        <f t="shared" si="25"/>
        <v>0</v>
      </c>
      <c r="O53" s="79">
        <f t="shared" si="48"/>
      </c>
      <c r="P53" s="79">
        <f t="shared" si="49"/>
      </c>
      <c r="T53" s="1">
        <v>0</v>
      </c>
      <c r="X53" s="1">
        <v>0</v>
      </c>
      <c r="Y53" s="1">
        <f t="shared" si="50"/>
        <v>0</v>
      </c>
      <c r="Z53" s="1">
        <f t="shared" si="51"/>
        <v>0</v>
      </c>
      <c r="AA53" s="1">
        <f t="shared" si="52"/>
        <v>0</v>
      </c>
      <c r="AB53" s="1">
        <f t="shared" si="53"/>
        <v>1</v>
      </c>
      <c r="AC53" s="1">
        <f t="shared" si="54"/>
        <v>0</v>
      </c>
      <c r="AD53" s="1">
        <f t="shared" si="55"/>
        <v>0</v>
      </c>
      <c r="AE53" s="1" t="b">
        <f t="shared" si="56"/>
        <v>0</v>
      </c>
      <c r="AF53" s="1">
        <f t="shared" si="57"/>
        <v>0</v>
      </c>
      <c r="AG53" s="1">
        <f t="shared" si="58"/>
        <v>0</v>
      </c>
      <c r="AH53" s="1">
        <f t="shared" si="59"/>
        <v>0</v>
      </c>
      <c r="AJ53" s="1">
        <f t="shared" si="60"/>
        <v>0</v>
      </c>
      <c r="AK53" s="1">
        <f t="shared" si="61"/>
        <v>5</v>
      </c>
      <c r="AN53" s="1">
        <f t="shared" si="62"/>
        <v>0</v>
      </c>
      <c r="AO53" s="1">
        <f t="shared" si="63"/>
        <v>0</v>
      </c>
      <c r="AP53" s="1">
        <f t="shared" si="64"/>
        <v>0</v>
      </c>
      <c r="AQ53" s="1">
        <f t="shared" si="65"/>
        <v>1</v>
      </c>
      <c r="AR53" s="1">
        <f t="shared" si="66"/>
        <v>0</v>
      </c>
      <c r="AS53" s="1">
        <f t="shared" si="67"/>
        <v>0</v>
      </c>
      <c r="AT53" s="1" t="b">
        <f t="shared" si="68"/>
        <v>0</v>
      </c>
      <c r="AU53" s="1">
        <f t="shared" si="69"/>
        <v>0</v>
      </c>
      <c r="AV53" s="1">
        <f t="shared" si="70"/>
        <v>0</v>
      </c>
      <c r="AW53" s="1">
        <f t="shared" si="71"/>
        <v>0</v>
      </c>
      <c r="BA53" s="54">
        <f t="shared" si="72"/>
        <v>0</v>
      </c>
      <c r="BB53" s="1">
        <f t="shared" si="73"/>
        <v>0</v>
      </c>
      <c r="BC53" s="1">
        <f t="shared" si="74"/>
        <v>0</v>
      </c>
    </row>
    <row r="54" spans="1:55" ht="15">
      <c r="A54" s="61"/>
      <c r="B54" s="62"/>
      <c r="C54" s="63"/>
      <c r="D54" s="71" t="s">
        <v>177</v>
      </c>
      <c r="E54" s="72">
        <v>0</v>
      </c>
      <c r="F54" s="62"/>
      <c r="G54" s="71" t="s">
        <v>177</v>
      </c>
      <c r="H54" s="72">
        <v>0</v>
      </c>
      <c r="I54" s="32" t="s">
        <v>69</v>
      </c>
      <c r="J54" s="62"/>
      <c r="K54" s="95"/>
      <c r="L54" s="66"/>
      <c r="M54" s="56">
        <f t="shared" si="24"/>
        <v>0</v>
      </c>
      <c r="N54" s="57">
        <f t="shared" si="25"/>
        <v>0</v>
      </c>
      <c r="O54" s="79">
        <f t="shared" si="48"/>
      </c>
      <c r="P54" s="79">
        <f t="shared" si="49"/>
      </c>
      <c r="T54" s="1">
        <v>0</v>
      </c>
      <c r="X54" s="1">
        <v>0</v>
      </c>
      <c r="Y54" s="1">
        <f t="shared" si="50"/>
        <v>0</v>
      </c>
      <c r="Z54" s="1">
        <f t="shared" si="51"/>
        <v>0</v>
      </c>
      <c r="AA54" s="1">
        <f t="shared" si="52"/>
        <v>0</v>
      </c>
      <c r="AB54" s="1">
        <f t="shared" si="53"/>
        <v>1</v>
      </c>
      <c r="AC54" s="1">
        <f t="shared" si="54"/>
        <v>0</v>
      </c>
      <c r="AD54" s="1">
        <f t="shared" si="55"/>
        <v>0</v>
      </c>
      <c r="AE54" s="1" t="b">
        <f t="shared" si="56"/>
        <v>0</v>
      </c>
      <c r="AF54" s="1">
        <f t="shared" si="57"/>
        <v>0</v>
      </c>
      <c r="AG54" s="1">
        <f t="shared" si="58"/>
        <v>0</v>
      </c>
      <c r="AH54" s="1">
        <f t="shared" si="59"/>
        <v>0</v>
      </c>
      <c r="AJ54" s="1">
        <f t="shared" si="60"/>
        <v>0</v>
      </c>
      <c r="AK54" s="1">
        <f t="shared" si="61"/>
        <v>5</v>
      </c>
      <c r="AN54" s="1">
        <f t="shared" si="62"/>
        <v>0</v>
      </c>
      <c r="AO54" s="1">
        <f t="shared" si="63"/>
        <v>0</v>
      </c>
      <c r="AP54" s="1">
        <f t="shared" si="64"/>
        <v>0</v>
      </c>
      <c r="AQ54" s="1">
        <f t="shared" si="65"/>
        <v>1</v>
      </c>
      <c r="AR54" s="1">
        <f t="shared" si="66"/>
        <v>0</v>
      </c>
      <c r="AS54" s="1">
        <f t="shared" si="67"/>
        <v>0</v>
      </c>
      <c r="AT54" s="1" t="b">
        <f t="shared" si="68"/>
        <v>0</v>
      </c>
      <c r="AU54" s="1">
        <f t="shared" si="69"/>
        <v>0</v>
      </c>
      <c r="AV54" s="1">
        <f t="shared" si="70"/>
        <v>0</v>
      </c>
      <c r="AW54" s="1">
        <f t="shared" si="71"/>
        <v>0</v>
      </c>
      <c r="BA54" s="54">
        <f t="shared" si="72"/>
        <v>0</v>
      </c>
      <c r="BB54" s="1">
        <f t="shared" si="73"/>
        <v>0</v>
      </c>
      <c r="BC54" s="1">
        <f t="shared" si="74"/>
        <v>0</v>
      </c>
    </row>
    <row r="55" spans="1:55" ht="15">
      <c r="A55" s="61"/>
      <c r="B55" s="62"/>
      <c r="C55" s="63"/>
      <c r="D55" s="71" t="s">
        <v>177</v>
      </c>
      <c r="E55" s="72">
        <v>0</v>
      </c>
      <c r="F55" s="62"/>
      <c r="G55" s="71" t="s">
        <v>177</v>
      </c>
      <c r="H55" s="72">
        <v>0</v>
      </c>
      <c r="I55" s="32" t="s">
        <v>70</v>
      </c>
      <c r="J55" s="62"/>
      <c r="K55" s="95"/>
      <c r="L55" s="66"/>
      <c r="M55" s="56">
        <f t="shared" si="24"/>
        <v>0</v>
      </c>
      <c r="N55" s="57">
        <f t="shared" si="25"/>
        <v>0</v>
      </c>
      <c r="O55" s="79">
        <f t="shared" si="48"/>
      </c>
      <c r="P55" s="79">
        <f t="shared" si="49"/>
      </c>
      <c r="T55" s="1">
        <v>0</v>
      </c>
      <c r="X55" s="1">
        <v>0</v>
      </c>
      <c r="Y55" s="1">
        <f t="shared" si="50"/>
        <v>0</v>
      </c>
      <c r="Z55" s="1">
        <f t="shared" si="51"/>
        <v>0</v>
      </c>
      <c r="AA55" s="1">
        <f t="shared" si="52"/>
        <v>0</v>
      </c>
      <c r="AB55" s="1">
        <f t="shared" si="53"/>
        <v>1</v>
      </c>
      <c r="AC55" s="1">
        <f t="shared" si="54"/>
        <v>0</v>
      </c>
      <c r="AD55" s="1">
        <f t="shared" si="55"/>
        <v>0</v>
      </c>
      <c r="AE55" s="1" t="b">
        <f t="shared" si="56"/>
        <v>0</v>
      </c>
      <c r="AF55" s="1">
        <f t="shared" si="57"/>
        <v>0</v>
      </c>
      <c r="AG55" s="1">
        <f t="shared" si="58"/>
        <v>0</v>
      </c>
      <c r="AH55" s="1">
        <f t="shared" si="59"/>
        <v>0</v>
      </c>
      <c r="AJ55" s="1">
        <f t="shared" si="60"/>
        <v>0</v>
      </c>
      <c r="AK55" s="1">
        <f t="shared" si="61"/>
        <v>5</v>
      </c>
      <c r="AN55" s="1">
        <f t="shared" si="62"/>
        <v>0</v>
      </c>
      <c r="AO55" s="1">
        <f t="shared" si="63"/>
        <v>0</v>
      </c>
      <c r="AP55" s="1">
        <f t="shared" si="64"/>
        <v>0</v>
      </c>
      <c r="AQ55" s="1">
        <f t="shared" si="65"/>
        <v>1</v>
      </c>
      <c r="AR55" s="1">
        <f t="shared" si="66"/>
        <v>0</v>
      </c>
      <c r="AS55" s="1">
        <f t="shared" si="67"/>
        <v>0</v>
      </c>
      <c r="AT55" s="1" t="b">
        <f t="shared" si="68"/>
        <v>0</v>
      </c>
      <c r="AU55" s="1">
        <f t="shared" si="69"/>
        <v>0</v>
      </c>
      <c r="AV55" s="1">
        <f t="shared" si="70"/>
        <v>0</v>
      </c>
      <c r="AW55" s="1">
        <f t="shared" si="71"/>
        <v>0</v>
      </c>
      <c r="BA55" s="54">
        <f t="shared" si="72"/>
        <v>0</v>
      </c>
      <c r="BB55" s="1">
        <f t="shared" si="73"/>
        <v>0</v>
      </c>
      <c r="BC55" s="1">
        <f t="shared" si="74"/>
        <v>0</v>
      </c>
    </row>
    <row r="56" spans="1:55" ht="15">
      <c r="A56" s="61"/>
      <c r="B56" s="62"/>
      <c r="C56" s="63"/>
      <c r="D56" s="71" t="s">
        <v>177</v>
      </c>
      <c r="E56" s="72">
        <v>0</v>
      </c>
      <c r="F56" s="62"/>
      <c r="G56" s="71" t="s">
        <v>177</v>
      </c>
      <c r="H56" s="72">
        <v>0</v>
      </c>
      <c r="I56" s="32" t="s">
        <v>71</v>
      </c>
      <c r="J56" s="62"/>
      <c r="K56" s="95"/>
      <c r="L56" s="66"/>
      <c r="M56" s="56">
        <f t="shared" si="24"/>
        <v>0</v>
      </c>
      <c r="N56" s="57">
        <f t="shared" si="25"/>
        <v>0</v>
      </c>
      <c r="O56" s="79">
        <f t="shared" si="48"/>
      </c>
      <c r="P56" s="79">
        <f t="shared" si="49"/>
      </c>
      <c r="T56" s="1">
        <v>0</v>
      </c>
      <c r="X56" s="1">
        <v>0</v>
      </c>
      <c r="Y56" s="1">
        <f t="shared" si="50"/>
        <v>0</v>
      </c>
      <c r="Z56" s="1">
        <f t="shared" si="51"/>
        <v>0</v>
      </c>
      <c r="AA56" s="1">
        <f t="shared" si="52"/>
        <v>0</v>
      </c>
      <c r="AB56" s="1">
        <f t="shared" si="53"/>
        <v>1</v>
      </c>
      <c r="AC56" s="1">
        <f t="shared" si="54"/>
        <v>0</v>
      </c>
      <c r="AD56" s="1">
        <f t="shared" si="55"/>
        <v>0</v>
      </c>
      <c r="AE56" s="1" t="b">
        <f t="shared" si="56"/>
        <v>0</v>
      </c>
      <c r="AF56" s="1">
        <f t="shared" si="57"/>
        <v>0</v>
      </c>
      <c r="AG56" s="1">
        <f t="shared" si="58"/>
        <v>0</v>
      </c>
      <c r="AH56" s="1">
        <f t="shared" si="59"/>
        <v>0</v>
      </c>
      <c r="AJ56" s="1">
        <f t="shared" si="60"/>
        <v>0</v>
      </c>
      <c r="AK56" s="1">
        <f t="shared" si="61"/>
        <v>5</v>
      </c>
      <c r="AN56" s="1">
        <f t="shared" si="62"/>
        <v>0</v>
      </c>
      <c r="AO56" s="1">
        <f t="shared" si="63"/>
        <v>0</v>
      </c>
      <c r="AP56" s="1">
        <f t="shared" si="64"/>
        <v>0</v>
      </c>
      <c r="AQ56" s="1">
        <f t="shared" si="65"/>
        <v>1</v>
      </c>
      <c r="AR56" s="1">
        <f t="shared" si="66"/>
        <v>0</v>
      </c>
      <c r="AS56" s="1">
        <f t="shared" si="67"/>
        <v>0</v>
      </c>
      <c r="AT56" s="1" t="b">
        <f t="shared" si="68"/>
        <v>0</v>
      </c>
      <c r="AU56" s="1">
        <f t="shared" si="69"/>
        <v>0</v>
      </c>
      <c r="AV56" s="1">
        <f t="shared" si="70"/>
        <v>0</v>
      </c>
      <c r="AW56" s="1">
        <f t="shared" si="71"/>
        <v>0</v>
      </c>
      <c r="BA56" s="54">
        <f t="shared" si="72"/>
        <v>0</v>
      </c>
      <c r="BB56" s="1">
        <f t="shared" si="73"/>
        <v>0</v>
      </c>
      <c r="BC56" s="1">
        <f t="shared" si="74"/>
        <v>0</v>
      </c>
    </row>
    <row r="57" spans="1:55" ht="15">
      <c r="A57" s="61"/>
      <c r="B57" s="62"/>
      <c r="C57" s="63"/>
      <c r="D57" s="71" t="s">
        <v>177</v>
      </c>
      <c r="E57" s="72">
        <v>0</v>
      </c>
      <c r="F57" s="62"/>
      <c r="G57" s="71" t="s">
        <v>177</v>
      </c>
      <c r="H57" s="72">
        <v>0</v>
      </c>
      <c r="I57" s="32" t="s">
        <v>72</v>
      </c>
      <c r="J57" s="62"/>
      <c r="K57" s="95"/>
      <c r="L57" s="66"/>
      <c r="M57" s="56">
        <f t="shared" si="24"/>
        <v>0</v>
      </c>
      <c r="N57" s="57">
        <f t="shared" si="25"/>
        <v>0</v>
      </c>
      <c r="O57" s="79">
        <f t="shared" si="48"/>
      </c>
      <c r="P57" s="79">
        <f t="shared" si="49"/>
      </c>
      <c r="T57" s="1">
        <v>0</v>
      </c>
      <c r="X57" s="1">
        <v>0</v>
      </c>
      <c r="Y57" s="1">
        <f t="shared" si="50"/>
        <v>0</v>
      </c>
      <c r="Z57" s="1">
        <f t="shared" si="51"/>
        <v>0</v>
      </c>
      <c r="AA57" s="1">
        <f t="shared" si="52"/>
        <v>0</v>
      </c>
      <c r="AB57" s="1">
        <f t="shared" si="53"/>
        <v>1</v>
      </c>
      <c r="AC57" s="1">
        <f t="shared" si="54"/>
        <v>0</v>
      </c>
      <c r="AD57" s="1">
        <f t="shared" si="55"/>
        <v>0</v>
      </c>
      <c r="AE57" s="1" t="b">
        <f t="shared" si="56"/>
        <v>0</v>
      </c>
      <c r="AF57" s="1">
        <f t="shared" si="57"/>
        <v>0</v>
      </c>
      <c r="AG57" s="1">
        <f t="shared" si="58"/>
        <v>0</v>
      </c>
      <c r="AH57" s="1">
        <f t="shared" si="59"/>
        <v>0</v>
      </c>
      <c r="AJ57" s="1">
        <f t="shared" si="60"/>
        <v>0</v>
      </c>
      <c r="AK57" s="1">
        <f t="shared" si="61"/>
        <v>5</v>
      </c>
      <c r="AN57" s="1">
        <f t="shared" si="62"/>
        <v>0</v>
      </c>
      <c r="AO57" s="1">
        <f t="shared" si="63"/>
        <v>0</v>
      </c>
      <c r="AP57" s="1">
        <f t="shared" si="64"/>
        <v>0</v>
      </c>
      <c r="AQ57" s="1">
        <f t="shared" si="65"/>
        <v>1</v>
      </c>
      <c r="AR57" s="1">
        <f t="shared" si="66"/>
        <v>0</v>
      </c>
      <c r="AS57" s="1">
        <f t="shared" si="67"/>
        <v>0</v>
      </c>
      <c r="AT57" s="1" t="b">
        <f t="shared" si="68"/>
        <v>0</v>
      </c>
      <c r="AU57" s="1">
        <f t="shared" si="69"/>
        <v>0</v>
      </c>
      <c r="AV57" s="1">
        <f t="shared" si="70"/>
        <v>0</v>
      </c>
      <c r="AW57" s="1">
        <f t="shared" si="71"/>
        <v>0</v>
      </c>
      <c r="BA57" s="54">
        <f t="shared" si="72"/>
        <v>0</v>
      </c>
      <c r="BB57" s="1">
        <f t="shared" si="73"/>
        <v>0</v>
      </c>
      <c r="BC57" s="1">
        <f t="shared" si="74"/>
        <v>0</v>
      </c>
    </row>
    <row r="58" spans="1:55" ht="15">
      <c r="A58" s="61"/>
      <c r="B58" s="62"/>
      <c r="C58" s="63"/>
      <c r="D58" s="71" t="s">
        <v>177</v>
      </c>
      <c r="E58" s="72">
        <v>0</v>
      </c>
      <c r="F58" s="62"/>
      <c r="G58" s="71" t="s">
        <v>177</v>
      </c>
      <c r="H58" s="72">
        <v>0</v>
      </c>
      <c r="I58" s="32" t="s">
        <v>73</v>
      </c>
      <c r="J58" s="62"/>
      <c r="K58" s="95"/>
      <c r="L58" s="66"/>
      <c r="M58" s="56">
        <f t="shared" si="24"/>
        <v>0</v>
      </c>
      <c r="N58" s="57">
        <f t="shared" si="25"/>
        <v>0</v>
      </c>
      <c r="O58" s="79">
        <f t="shared" si="48"/>
      </c>
      <c r="P58" s="79">
        <f t="shared" si="49"/>
      </c>
      <c r="T58" s="1">
        <v>0</v>
      </c>
      <c r="X58" s="1">
        <v>0</v>
      </c>
      <c r="Y58" s="1">
        <f t="shared" si="50"/>
        <v>0</v>
      </c>
      <c r="Z58" s="1">
        <f t="shared" si="51"/>
        <v>0</v>
      </c>
      <c r="AA58" s="1">
        <f t="shared" si="52"/>
        <v>0</v>
      </c>
      <c r="AB58" s="1">
        <f t="shared" si="53"/>
        <v>1</v>
      </c>
      <c r="AC58" s="1">
        <f t="shared" si="54"/>
        <v>0</v>
      </c>
      <c r="AD58" s="1">
        <f t="shared" si="55"/>
        <v>0</v>
      </c>
      <c r="AE58" s="1" t="b">
        <f t="shared" si="56"/>
        <v>0</v>
      </c>
      <c r="AF58" s="1">
        <f t="shared" si="57"/>
        <v>0</v>
      </c>
      <c r="AG58" s="1">
        <f t="shared" si="58"/>
        <v>0</v>
      </c>
      <c r="AH58" s="1">
        <f t="shared" si="59"/>
        <v>0</v>
      </c>
      <c r="AJ58" s="1">
        <f t="shared" si="60"/>
        <v>0</v>
      </c>
      <c r="AK58" s="1">
        <f t="shared" si="61"/>
        <v>5</v>
      </c>
      <c r="AN58" s="1">
        <f t="shared" si="62"/>
        <v>0</v>
      </c>
      <c r="AO58" s="1">
        <f t="shared" si="63"/>
        <v>0</v>
      </c>
      <c r="AP58" s="1">
        <f t="shared" si="64"/>
        <v>0</v>
      </c>
      <c r="AQ58" s="1">
        <f t="shared" si="65"/>
        <v>1</v>
      </c>
      <c r="AR58" s="1">
        <f t="shared" si="66"/>
        <v>0</v>
      </c>
      <c r="AS58" s="1">
        <f t="shared" si="67"/>
        <v>0</v>
      </c>
      <c r="AT58" s="1" t="b">
        <f t="shared" si="68"/>
        <v>0</v>
      </c>
      <c r="AU58" s="1">
        <f t="shared" si="69"/>
        <v>0</v>
      </c>
      <c r="AV58" s="1">
        <f t="shared" si="70"/>
        <v>0</v>
      </c>
      <c r="AW58" s="1">
        <f t="shared" si="71"/>
        <v>0</v>
      </c>
      <c r="BA58" s="54">
        <f t="shared" si="72"/>
        <v>0</v>
      </c>
      <c r="BB58" s="1">
        <f t="shared" si="73"/>
        <v>0</v>
      </c>
      <c r="BC58" s="1">
        <f t="shared" si="74"/>
        <v>0</v>
      </c>
    </row>
    <row r="59" spans="1:55" ht="15">
      <c r="A59" s="61"/>
      <c r="B59" s="62"/>
      <c r="C59" s="63"/>
      <c r="D59" s="71" t="s">
        <v>177</v>
      </c>
      <c r="E59" s="72">
        <v>0</v>
      </c>
      <c r="F59" s="62"/>
      <c r="G59" s="71" t="s">
        <v>177</v>
      </c>
      <c r="H59" s="72">
        <v>0</v>
      </c>
      <c r="I59" s="32" t="s">
        <v>74</v>
      </c>
      <c r="J59" s="62"/>
      <c r="K59" s="95"/>
      <c r="L59" s="66"/>
      <c r="M59" s="56">
        <f t="shared" si="24"/>
        <v>0</v>
      </c>
      <c r="N59" s="57">
        <f t="shared" si="25"/>
        <v>0</v>
      </c>
      <c r="O59" s="79">
        <f t="shared" si="48"/>
      </c>
      <c r="P59" s="79">
        <f t="shared" si="49"/>
      </c>
      <c r="T59" s="1">
        <v>0</v>
      </c>
      <c r="X59" s="1">
        <v>0</v>
      </c>
      <c r="Y59" s="1">
        <f t="shared" si="50"/>
        <v>0</v>
      </c>
      <c r="Z59" s="1">
        <f t="shared" si="51"/>
        <v>0</v>
      </c>
      <c r="AA59" s="1">
        <f t="shared" si="52"/>
        <v>0</v>
      </c>
      <c r="AB59" s="1">
        <f t="shared" si="53"/>
        <v>1</v>
      </c>
      <c r="AC59" s="1">
        <f t="shared" si="54"/>
        <v>0</v>
      </c>
      <c r="AD59" s="1">
        <f t="shared" si="55"/>
        <v>0</v>
      </c>
      <c r="AE59" s="1" t="b">
        <f t="shared" si="56"/>
        <v>0</v>
      </c>
      <c r="AF59" s="1">
        <f t="shared" si="57"/>
        <v>0</v>
      </c>
      <c r="AG59" s="1">
        <f t="shared" si="58"/>
        <v>0</v>
      </c>
      <c r="AH59" s="1">
        <f t="shared" si="59"/>
        <v>0</v>
      </c>
      <c r="AJ59" s="1">
        <f t="shared" si="60"/>
        <v>0</v>
      </c>
      <c r="AK59" s="1">
        <f t="shared" si="61"/>
        <v>5</v>
      </c>
      <c r="AN59" s="1">
        <f t="shared" si="62"/>
        <v>0</v>
      </c>
      <c r="AO59" s="1">
        <f t="shared" si="63"/>
        <v>0</v>
      </c>
      <c r="AP59" s="1">
        <f t="shared" si="64"/>
        <v>0</v>
      </c>
      <c r="AQ59" s="1">
        <f t="shared" si="65"/>
        <v>1</v>
      </c>
      <c r="AR59" s="1">
        <f t="shared" si="66"/>
        <v>0</v>
      </c>
      <c r="AS59" s="1">
        <f t="shared" si="67"/>
        <v>0</v>
      </c>
      <c r="AT59" s="1" t="b">
        <f t="shared" si="68"/>
        <v>0</v>
      </c>
      <c r="AU59" s="1">
        <f t="shared" si="69"/>
        <v>0</v>
      </c>
      <c r="AV59" s="1">
        <f t="shared" si="70"/>
        <v>0</v>
      </c>
      <c r="AW59" s="1">
        <f t="shared" si="71"/>
        <v>0</v>
      </c>
      <c r="BA59" s="54">
        <f t="shared" si="72"/>
        <v>0</v>
      </c>
      <c r="BB59" s="1">
        <f t="shared" si="73"/>
        <v>0</v>
      </c>
      <c r="BC59" s="1">
        <f t="shared" si="74"/>
        <v>0</v>
      </c>
    </row>
    <row r="60" spans="1:55" ht="15">
      <c r="A60" s="61"/>
      <c r="B60" s="62"/>
      <c r="C60" s="63"/>
      <c r="D60" s="71" t="s">
        <v>177</v>
      </c>
      <c r="E60" s="72">
        <v>0</v>
      </c>
      <c r="F60" s="62"/>
      <c r="G60" s="71" t="s">
        <v>177</v>
      </c>
      <c r="H60" s="72">
        <v>0</v>
      </c>
      <c r="I60" s="32" t="s">
        <v>75</v>
      </c>
      <c r="J60" s="62"/>
      <c r="K60" s="95"/>
      <c r="L60" s="66"/>
      <c r="M60" s="56">
        <f t="shared" si="24"/>
        <v>0</v>
      </c>
      <c r="N60" s="57">
        <f t="shared" si="25"/>
        <v>0</v>
      </c>
      <c r="O60" s="79">
        <f t="shared" si="48"/>
      </c>
      <c r="P60" s="79">
        <f t="shared" si="49"/>
      </c>
      <c r="T60" s="1">
        <v>0</v>
      </c>
      <c r="X60" s="1">
        <v>0</v>
      </c>
      <c r="Y60" s="1">
        <f t="shared" si="50"/>
        <v>0</v>
      </c>
      <c r="Z60" s="1">
        <f t="shared" si="51"/>
        <v>0</v>
      </c>
      <c r="AA60" s="1">
        <f t="shared" si="52"/>
        <v>0</v>
      </c>
      <c r="AB60" s="1">
        <f t="shared" si="53"/>
        <v>1</v>
      </c>
      <c r="AC60" s="1">
        <f t="shared" si="54"/>
        <v>0</v>
      </c>
      <c r="AD60" s="1">
        <f t="shared" si="55"/>
        <v>0</v>
      </c>
      <c r="AE60" s="1" t="b">
        <f t="shared" si="56"/>
        <v>0</v>
      </c>
      <c r="AF60" s="1">
        <f t="shared" si="57"/>
        <v>0</v>
      </c>
      <c r="AG60" s="1">
        <f t="shared" si="58"/>
        <v>0</v>
      </c>
      <c r="AH60" s="1">
        <f t="shared" si="59"/>
        <v>0</v>
      </c>
      <c r="AJ60" s="1">
        <f t="shared" si="60"/>
        <v>0</v>
      </c>
      <c r="AK60" s="1">
        <f t="shared" si="61"/>
        <v>5</v>
      </c>
      <c r="AN60" s="1">
        <f t="shared" si="62"/>
        <v>0</v>
      </c>
      <c r="AO60" s="1">
        <f t="shared" si="63"/>
        <v>0</v>
      </c>
      <c r="AP60" s="1">
        <f t="shared" si="64"/>
        <v>0</v>
      </c>
      <c r="AQ60" s="1">
        <f t="shared" si="65"/>
        <v>1</v>
      </c>
      <c r="AR60" s="1">
        <f t="shared" si="66"/>
        <v>0</v>
      </c>
      <c r="AS60" s="1">
        <f t="shared" si="67"/>
        <v>0</v>
      </c>
      <c r="AT60" s="1" t="b">
        <f t="shared" si="68"/>
        <v>0</v>
      </c>
      <c r="AU60" s="1">
        <f t="shared" si="69"/>
        <v>0</v>
      </c>
      <c r="AV60" s="1">
        <f t="shared" si="70"/>
        <v>0</v>
      </c>
      <c r="AW60" s="1">
        <f t="shared" si="71"/>
        <v>0</v>
      </c>
      <c r="BA60" s="54">
        <f t="shared" si="72"/>
        <v>0</v>
      </c>
      <c r="BB60" s="1">
        <f t="shared" si="73"/>
        <v>0</v>
      </c>
      <c r="BC60" s="1">
        <f t="shared" si="74"/>
        <v>0</v>
      </c>
    </row>
    <row r="61" spans="1:55" ht="15">
      <c r="A61" s="61"/>
      <c r="B61" s="62"/>
      <c r="C61" s="63"/>
      <c r="D61" s="71" t="s">
        <v>177</v>
      </c>
      <c r="E61" s="72">
        <v>0</v>
      </c>
      <c r="F61" s="62"/>
      <c r="G61" s="71" t="s">
        <v>177</v>
      </c>
      <c r="H61" s="72">
        <v>0</v>
      </c>
      <c r="I61" s="32" t="s">
        <v>76</v>
      </c>
      <c r="J61" s="62"/>
      <c r="K61" s="95"/>
      <c r="L61" s="66"/>
      <c r="M61" s="56">
        <f t="shared" si="24"/>
        <v>0</v>
      </c>
      <c r="N61" s="57">
        <f t="shared" si="25"/>
        <v>0</v>
      </c>
      <c r="O61" s="79">
        <f t="shared" si="48"/>
      </c>
      <c r="P61" s="79">
        <f t="shared" si="49"/>
      </c>
      <c r="T61" s="1">
        <v>0</v>
      </c>
      <c r="X61" s="1">
        <v>0</v>
      </c>
      <c r="Y61" s="1">
        <f t="shared" si="50"/>
        <v>0</v>
      </c>
      <c r="Z61" s="1">
        <f t="shared" si="51"/>
        <v>0</v>
      </c>
      <c r="AA61" s="1">
        <f t="shared" si="52"/>
        <v>0</v>
      </c>
      <c r="AB61" s="1">
        <f t="shared" si="53"/>
        <v>1</v>
      </c>
      <c r="AC61" s="1">
        <f t="shared" si="54"/>
        <v>0</v>
      </c>
      <c r="AD61" s="1">
        <f t="shared" si="55"/>
        <v>0</v>
      </c>
      <c r="AE61" s="1" t="b">
        <f t="shared" si="56"/>
        <v>0</v>
      </c>
      <c r="AF61" s="1">
        <f t="shared" si="57"/>
        <v>0</v>
      </c>
      <c r="AG61" s="1">
        <f t="shared" si="58"/>
        <v>0</v>
      </c>
      <c r="AH61" s="1">
        <f t="shared" si="59"/>
        <v>0</v>
      </c>
      <c r="AJ61" s="1">
        <f t="shared" si="60"/>
        <v>0</v>
      </c>
      <c r="AK61" s="1">
        <f t="shared" si="61"/>
        <v>5</v>
      </c>
      <c r="AN61" s="1">
        <f t="shared" si="62"/>
        <v>0</v>
      </c>
      <c r="AO61" s="1">
        <f t="shared" si="63"/>
        <v>0</v>
      </c>
      <c r="AP61" s="1">
        <f t="shared" si="64"/>
        <v>0</v>
      </c>
      <c r="AQ61" s="1">
        <f t="shared" si="65"/>
        <v>1</v>
      </c>
      <c r="AR61" s="1">
        <f t="shared" si="66"/>
        <v>0</v>
      </c>
      <c r="AS61" s="1">
        <f t="shared" si="67"/>
        <v>0</v>
      </c>
      <c r="AT61" s="1" t="b">
        <f t="shared" si="68"/>
        <v>0</v>
      </c>
      <c r="AU61" s="1">
        <f t="shared" si="69"/>
        <v>0</v>
      </c>
      <c r="AV61" s="1">
        <f t="shared" si="70"/>
        <v>0</v>
      </c>
      <c r="AW61" s="1">
        <f t="shared" si="71"/>
        <v>0</v>
      </c>
      <c r="BA61" s="54">
        <f t="shared" si="72"/>
        <v>0</v>
      </c>
      <c r="BB61" s="1">
        <f t="shared" si="73"/>
        <v>0</v>
      </c>
      <c r="BC61" s="1">
        <f t="shared" si="74"/>
        <v>0</v>
      </c>
    </row>
    <row r="62" ht="12.75">
      <c r="BD62" s="1">
        <v>0</v>
      </c>
    </row>
  </sheetData>
  <sheetProtection sheet="1" selectLockedCells="1"/>
  <mergeCells count="7">
    <mergeCell ref="G11:I11"/>
    <mergeCell ref="D11:F11"/>
    <mergeCell ref="A1:P1"/>
    <mergeCell ref="C6:H6"/>
    <mergeCell ref="C8:D8"/>
    <mergeCell ref="J8:K8"/>
    <mergeCell ref="G4:I4"/>
  </mergeCells>
  <conditionalFormatting sqref="M12:M61">
    <cfRule type="cellIs" priority="1" dxfId="0" operator="greaterThan" stopIfTrue="1">
      <formula>300</formula>
    </cfRule>
  </conditionalFormatting>
  <dataValidations count="1">
    <dataValidation type="whole" allowBlank="1" showInputMessage="1" showErrorMessage="1" error="Please note: picture report between P0 and P5" sqref="E12:E61 H12:H61">
      <formula1>0</formula1>
      <formula2>5</formula2>
    </dataValidation>
  </dataValidations>
  <printOptions/>
  <pageMargins left="0.5511811023622047" right="0.5511811023622047" top="0.61" bottom="0.1968503937007874" header="0.5118110236220472" footer="0.5118110236220472"/>
  <pageSetup fitToHeight="1" fitToWidth="1" horizontalDpi="360" verticalDpi="360" orientation="landscape" paperSize="9" scale="80" r:id="rId1"/>
</worksheet>
</file>

<file path=xl/worksheets/sheet5.xml><?xml version="1.0" encoding="utf-8"?>
<worksheet xmlns="http://schemas.openxmlformats.org/spreadsheetml/2006/main" xmlns:r="http://schemas.openxmlformats.org/officeDocument/2006/relationships">
  <sheetPr codeName="Blad7">
    <pageSetUpPr fitToPage="1"/>
  </sheetPr>
  <dimension ref="A1:BE62"/>
  <sheetViews>
    <sheetView zoomScale="75" zoomScaleNormal="75" zoomScalePageLayoutView="0" workbookViewId="0" topLeftCell="A1">
      <pane ySplit="11" topLeftCell="A32" activePane="bottomLeft" state="frozen"/>
      <selection pane="topLeft" activeCell="A1" sqref="A1"/>
      <selection pane="bottomLeft" activeCell="A32" sqref="A32"/>
    </sheetView>
  </sheetViews>
  <sheetFormatPr defaultColWidth="9.140625" defaultRowHeight="12.75"/>
  <cols>
    <col min="1" max="1" width="10.421875" style="1" customWidth="1"/>
    <col min="2" max="2" width="7.8515625" style="1" customWidth="1"/>
    <col min="3" max="3" width="14.57421875" style="1" customWidth="1"/>
    <col min="4" max="4" width="2.57421875" style="1" customWidth="1"/>
    <col min="5" max="5" width="3.8515625" style="1" customWidth="1"/>
    <col min="6" max="6" width="9.140625" style="1" customWidth="1"/>
    <col min="7" max="7" width="2.57421875" style="1" customWidth="1"/>
    <col min="8" max="8" width="3.8515625" style="1" customWidth="1"/>
    <col min="9" max="9" width="9.140625" style="1" customWidth="1"/>
    <col min="10" max="10" width="11.57421875" style="1" customWidth="1"/>
    <col min="11" max="11" width="16.421875" style="55" customWidth="1"/>
    <col min="12" max="12" width="20.7109375" style="1" customWidth="1"/>
    <col min="13" max="13" width="19.28125" style="1" bestFit="1" customWidth="1"/>
    <col min="14" max="14" width="12.8515625" style="1" customWidth="1"/>
    <col min="15" max="15" width="9.57421875" style="1" bestFit="1" customWidth="1"/>
    <col min="16" max="16" width="15.00390625" style="1" bestFit="1" customWidth="1"/>
    <col min="17" max="56" width="13.140625" style="1" hidden="1" customWidth="1"/>
    <col min="57" max="57" width="14.140625" style="1" hidden="1" customWidth="1"/>
    <col min="58" max="58" width="14.140625" style="1" customWidth="1"/>
    <col min="59" max="16384" width="9.140625" style="1" customWidth="1"/>
  </cols>
  <sheetData>
    <row r="1" spans="1:16" ht="26.25">
      <c r="A1" s="129" t="s">
        <v>81</v>
      </c>
      <c r="B1" s="130"/>
      <c r="C1" s="130"/>
      <c r="D1" s="130"/>
      <c r="E1" s="130"/>
      <c r="F1" s="130"/>
      <c r="G1" s="130"/>
      <c r="H1" s="130"/>
      <c r="I1" s="130"/>
      <c r="J1" s="130"/>
      <c r="K1" s="130"/>
      <c r="L1" s="130"/>
      <c r="M1" s="130"/>
      <c r="N1" s="130"/>
      <c r="O1" s="130"/>
      <c r="P1" s="131"/>
    </row>
    <row r="2" spans="1:16" ht="6" customHeight="1">
      <c r="A2" s="2"/>
      <c r="B2" s="2"/>
      <c r="C2" s="2"/>
      <c r="D2" s="2"/>
      <c r="E2" s="2"/>
      <c r="F2" s="2"/>
      <c r="G2" s="2"/>
      <c r="H2" s="2"/>
      <c r="I2" s="2"/>
      <c r="J2" s="2"/>
      <c r="K2" s="8"/>
      <c r="L2" s="2"/>
      <c r="M2" s="2"/>
      <c r="N2" s="2"/>
      <c r="O2" s="2"/>
      <c r="P2" s="9"/>
    </row>
    <row r="3" spans="1:16" ht="6" customHeight="1">
      <c r="A3" s="2"/>
      <c r="B3" s="2"/>
      <c r="C3" s="2"/>
      <c r="D3" s="2"/>
      <c r="E3" s="2"/>
      <c r="F3" s="2"/>
      <c r="G3" s="2"/>
      <c r="H3" s="2"/>
      <c r="I3" s="2"/>
      <c r="J3" s="2"/>
      <c r="K3" s="8"/>
      <c r="L3" s="2"/>
      <c r="M3" s="2"/>
      <c r="N3" s="2"/>
      <c r="O3" s="2"/>
      <c r="P3" s="9"/>
    </row>
    <row r="4" spans="1:26" ht="23.25">
      <c r="A4" s="10"/>
      <c r="B4" s="2"/>
      <c r="C4" s="2"/>
      <c r="D4" s="2"/>
      <c r="E4" s="11"/>
      <c r="F4" s="11"/>
      <c r="G4" s="139"/>
      <c r="H4" s="139"/>
      <c r="I4" s="139"/>
      <c r="J4" s="11"/>
      <c r="K4" s="12"/>
      <c r="L4" s="20" t="s">
        <v>104</v>
      </c>
      <c r="M4" s="13">
        <v>13</v>
      </c>
      <c r="N4" s="88" t="s">
        <v>77</v>
      </c>
      <c r="O4" s="2"/>
      <c r="P4" s="2"/>
      <c r="Y4" s="1" t="s">
        <v>38</v>
      </c>
      <c r="Z4" s="1">
        <f>180/PI()</f>
        <v>57.29577951308232</v>
      </c>
    </row>
    <row r="5" spans="1:16" ht="6" customHeight="1">
      <c r="A5" s="14"/>
      <c r="B5" s="2"/>
      <c r="C5" s="2"/>
      <c r="D5" s="2"/>
      <c r="E5" s="2"/>
      <c r="F5" s="2"/>
      <c r="G5" s="2"/>
      <c r="H5" s="2"/>
      <c r="I5" s="2"/>
      <c r="J5" s="2"/>
      <c r="K5" s="15"/>
      <c r="L5" s="89"/>
      <c r="M5" s="9"/>
      <c r="N5" s="2"/>
      <c r="O5" s="2"/>
      <c r="P5" s="9"/>
    </row>
    <row r="6" spans="1:24" ht="18.75" customHeight="1">
      <c r="A6" s="3" t="s">
        <v>164</v>
      </c>
      <c r="B6" s="2"/>
      <c r="C6" s="132" t="str">
        <f>IF(Summary!B3="","",Summary!B3)</f>
        <v>14/15 June 2020</v>
      </c>
      <c r="D6" s="133"/>
      <c r="E6" s="133"/>
      <c r="F6" s="133"/>
      <c r="G6" s="133"/>
      <c r="H6" s="134"/>
      <c r="I6" s="16"/>
      <c r="J6" s="2"/>
      <c r="K6" s="17"/>
      <c r="L6" s="20" t="s">
        <v>105</v>
      </c>
      <c r="M6" s="18">
        <v>10</v>
      </c>
      <c r="N6" s="19"/>
      <c r="O6" s="86" t="s">
        <v>176</v>
      </c>
      <c r="P6" s="68">
        <f>SUM(N12:N61)</f>
        <v>0</v>
      </c>
      <c r="Q6" s="50" t="str">
        <f>IF(M4=70,"1",IF(M4=24,"2",IF(M4=23,"2",IF(M4=13,"5"))))</f>
        <v>5</v>
      </c>
      <c r="R6" s="1" t="b">
        <f>IF(M4=9,"5",IF(M4=6,"5",IF(M4=3,"5",IF(M4=1.3,"5"))))</f>
        <v>0</v>
      </c>
      <c r="S6" s="1" t="b">
        <f>IF(M4=1.2,"5",IF(M4=0.6,"5",IF(M4=0.7,"5")))</f>
        <v>0</v>
      </c>
      <c r="T6" s="29" t="s">
        <v>20</v>
      </c>
      <c r="X6" s="29" t="s">
        <v>21</v>
      </c>
    </row>
    <row r="7" spans="1:23" ht="5.25" customHeight="1">
      <c r="A7" s="3"/>
      <c r="B7" s="2"/>
      <c r="C7" s="9"/>
      <c r="D7" s="9"/>
      <c r="E7" s="9"/>
      <c r="F7" s="9"/>
      <c r="G7" s="9"/>
      <c r="H7" s="9"/>
      <c r="I7" s="9"/>
      <c r="J7" s="2"/>
      <c r="K7" s="20"/>
      <c r="L7" s="20"/>
      <c r="M7" s="9"/>
      <c r="N7" s="21"/>
      <c r="O7" s="2"/>
      <c r="P7" s="9"/>
      <c r="Q7" s="29"/>
      <c r="R7" s="29"/>
      <c r="S7" s="29"/>
      <c r="U7" s="29"/>
      <c r="V7" s="29"/>
      <c r="W7" s="29"/>
    </row>
    <row r="8" spans="1:24" ht="20.25">
      <c r="A8" s="3" t="s">
        <v>109</v>
      </c>
      <c r="B8" s="2"/>
      <c r="C8" s="135">
        <f>Summary!B20</f>
        <v>0</v>
      </c>
      <c r="D8" s="136"/>
      <c r="E8" s="9"/>
      <c r="F8" s="2"/>
      <c r="G8" s="9"/>
      <c r="H8" s="9"/>
      <c r="I8" s="88" t="s">
        <v>78</v>
      </c>
      <c r="J8" s="137">
        <f>Summary!B5</f>
        <v>0</v>
      </c>
      <c r="K8" s="138"/>
      <c r="L8" s="20" t="s">
        <v>47</v>
      </c>
      <c r="M8" s="30">
        <f>Summary!B15</f>
        <v>0</v>
      </c>
      <c r="N8" s="21"/>
      <c r="O8" s="2"/>
      <c r="P8" s="9"/>
      <c r="T8" s="1">
        <v>0</v>
      </c>
      <c r="X8" s="1">
        <v>0</v>
      </c>
    </row>
    <row r="9" spans="1:16" ht="6" customHeight="1" thickBot="1">
      <c r="A9" s="3"/>
      <c r="B9" s="2"/>
      <c r="C9" s="9"/>
      <c r="D9" s="9"/>
      <c r="E9" s="9"/>
      <c r="F9" s="9"/>
      <c r="G9" s="16"/>
      <c r="H9" s="16"/>
      <c r="I9" s="9"/>
      <c r="J9" s="2"/>
      <c r="K9" s="20"/>
      <c r="L9" s="3"/>
      <c r="M9" s="9"/>
      <c r="N9" s="21"/>
      <c r="O9" s="2"/>
      <c r="P9" s="9"/>
    </row>
    <row r="10" spans="1:49" ht="16.5" customHeight="1">
      <c r="A10" s="22" t="s">
        <v>160</v>
      </c>
      <c r="B10" s="26" t="s">
        <v>165</v>
      </c>
      <c r="C10" s="80" t="s">
        <v>97</v>
      </c>
      <c r="D10" s="73" t="s">
        <v>166</v>
      </c>
      <c r="E10" s="74"/>
      <c r="F10" s="76"/>
      <c r="G10" s="73" t="s">
        <v>166</v>
      </c>
      <c r="H10" s="74"/>
      <c r="I10" s="75"/>
      <c r="J10" s="77" t="s">
        <v>106</v>
      </c>
      <c r="K10" s="25" t="s">
        <v>39</v>
      </c>
      <c r="L10" s="26" t="s">
        <v>167</v>
      </c>
      <c r="M10" s="51" t="s">
        <v>168</v>
      </c>
      <c r="N10" s="26" t="s">
        <v>169</v>
      </c>
      <c r="O10" s="26" t="s">
        <v>170</v>
      </c>
      <c r="P10" s="52" t="s">
        <v>170</v>
      </c>
      <c r="Y10" s="1" t="s">
        <v>33</v>
      </c>
      <c r="Z10" s="1" t="s">
        <v>34</v>
      </c>
      <c r="AA10" s="1" t="s">
        <v>35</v>
      </c>
      <c r="AC10" s="1" t="s">
        <v>36</v>
      </c>
      <c r="AN10" s="1" t="s">
        <v>34</v>
      </c>
      <c r="AO10" s="1" t="s">
        <v>33</v>
      </c>
      <c r="AP10" s="1" t="s">
        <v>35</v>
      </c>
      <c r="AR10" s="1" t="s">
        <v>36</v>
      </c>
      <c r="AW10" s="1" t="s">
        <v>40</v>
      </c>
    </row>
    <row r="11" spans="1:57" s="29" customFormat="1" ht="16.5" customHeight="1" thickBot="1">
      <c r="A11" s="23"/>
      <c r="B11" s="24" t="s">
        <v>41</v>
      </c>
      <c r="C11" s="70" t="s">
        <v>171</v>
      </c>
      <c r="D11" s="126" t="s">
        <v>172</v>
      </c>
      <c r="E11" s="127"/>
      <c r="F11" s="127"/>
      <c r="G11" s="126" t="s">
        <v>173</v>
      </c>
      <c r="H11" s="127"/>
      <c r="I11" s="128"/>
      <c r="J11" s="78" t="s">
        <v>172</v>
      </c>
      <c r="K11" s="27"/>
      <c r="L11" s="24"/>
      <c r="M11" s="23" t="s">
        <v>95</v>
      </c>
      <c r="N11" s="28"/>
      <c r="O11" s="24" t="s">
        <v>174</v>
      </c>
      <c r="P11" s="53" t="s">
        <v>175</v>
      </c>
      <c r="T11" s="29" t="s">
        <v>20</v>
      </c>
      <c r="X11" s="29" t="s">
        <v>21</v>
      </c>
      <c r="Y11" s="29" t="s">
        <v>22</v>
      </c>
      <c r="Z11" s="29" t="s">
        <v>23</v>
      </c>
      <c r="AA11" s="29" t="s">
        <v>24</v>
      </c>
      <c r="AB11" s="29" t="s">
        <v>25</v>
      </c>
      <c r="AC11" s="29" t="s">
        <v>26</v>
      </c>
      <c r="AD11" s="29" t="s">
        <v>27</v>
      </c>
      <c r="AE11" s="29" t="s">
        <v>28</v>
      </c>
      <c r="AF11" s="29" t="s">
        <v>29</v>
      </c>
      <c r="AG11" s="29" t="s">
        <v>30</v>
      </c>
      <c r="AH11" s="29" t="s">
        <v>37</v>
      </c>
      <c r="AJ11" s="29" t="s">
        <v>31</v>
      </c>
      <c r="AK11" s="29" t="s">
        <v>32</v>
      </c>
      <c r="AN11" s="29" t="s">
        <v>22</v>
      </c>
      <c r="AO11" s="29" t="s">
        <v>23</v>
      </c>
      <c r="AP11" s="29" t="s">
        <v>24</v>
      </c>
      <c r="AQ11" s="29" t="s">
        <v>25</v>
      </c>
      <c r="AR11" s="29" t="s">
        <v>26</v>
      </c>
      <c r="AS11" s="29" t="s">
        <v>27</v>
      </c>
      <c r="AT11" s="29" t="s">
        <v>28</v>
      </c>
      <c r="AU11" s="29" t="s">
        <v>29</v>
      </c>
      <c r="AV11" s="29" t="s">
        <v>30</v>
      </c>
      <c r="AW11" s="29" t="s">
        <v>37</v>
      </c>
      <c r="BA11" s="29" t="s">
        <v>64</v>
      </c>
      <c r="BB11" s="29" t="s">
        <v>65</v>
      </c>
      <c r="BC11" s="29" t="s">
        <v>66</v>
      </c>
      <c r="BD11" s="29" t="s">
        <v>120</v>
      </c>
      <c r="BE11" s="29" t="s">
        <v>119</v>
      </c>
    </row>
    <row r="12" spans="1:57" ht="17.25" customHeight="1">
      <c r="A12" s="58"/>
      <c r="B12" s="59"/>
      <c r="C12" s="60"/>
      <c r="D12" s="71" t="s">
        <v>177</v>
      </c>
      <c r="E12" s="72">
        <v>0</v>
      </c>
      <c r="F12" s="65"/>
      <c r="G12" s="71" t="s">
        <v>177</v>
      </c>
      <c r="H12" s="72">
        <v>0</v>
      </c>
      <c r="I12" s="31" t="s">
        <v>0</v>
      </c>
      <c r="J12" s="62"/>
      <c r="K12" s="95"/>
      <c r="L12" s="66"/>
      <c r="M12" s="56">
        <f>IF(OR(E12&gt;1,H12&gt;1),AK12,0)</f>
        <v>0</v>
      </c>
      <c r="N12" s="57">
        <f>(IF(E12&gt;1,M12,0)*$M$6/2)+(IF(H12&gt;1,M12,0)*$M$6/2)</f>
        <v>0</v>
      </c>
      <c r="O12" s="79">
        <f aca="true" t="shared" si="0" ref="O12:O40">IF(K12&lt;&gt;0,AH12,"")</f>
      </c>
      <c r="P12" s="79">
        <f aca="true" t="shared" si="1" ref="P12:P40">IF(K12&lt;&gt;0,AW12,"")</f>
      </c>
      <c r="T12" s="1">
        <v>0</v>
      </c>
      <c r="X12" s="1">
        <v>0</v>
      </c>
      <c r="Y12" s="1">
        <f aca="true" t="shared" si="2" ref="Y12:Y40">$X$8/$Z$4</f>
        <v>0</v>
      </c>
      <c r="Z12" s="1">
        <f aca="true" t="shared" si="3" ref="Z12:Z40">X12/$Z$4</f>
        <v>0</v>
      </c>
      <c r="AA12" s="1">
        <f aca="true" t="shared" si="4" ref="AA12:AA40">(T12-$T$8)*2/$Z$4</f>
        <v>0</v>
      </c>
      <c r="AB12" s="1">
        <f aca="true" t="shared" si="5" ref="AB12:AB40">SIN(Y12)*SIN(Z12)+COS(Y12)*COS(Z12)*COS(AA12)</f>
        <v>1</v>
      </c>
      <c r="AC12" s="1">
        <f aca="true" t="shared" si="6" ref="AC12:AC40">ATAN(SQRT(1-AB12*AB12)/AB12)</f>
        <v>0</v>
      </c>
      <c r="AD12" s="1">
        <f aca="true" t="shared" si="7" ref="AD12:AD40">IF(AC12&lt;0,180/$Z$4+AC12,AC12)</f>
        <v>0</v>
      </c>
      <c r="AE12" s="1" t="b">
        <f aca="true" t="shared" si="8" ref="AE12:AE40">IF(Y12&lt;&gt;Z12,90*(1+ABS(Y12-Z12)/(Y12-Z12)))</f>
        <v>0</v>
      </c>
      <c r="AF12" s="1">
        <f aca="true" t="shared" si="9" ref="AF12:AF40">IF(AA12&lt;&gt;0,90+$Z$4*ATAN((SIN(Y12)*AB12-SIN(Z12))/(SIN(AA12)*COS(Y12)^2)),AE12*1)</f>
        <v>0</v>
      </c>
      <c r="AG12" s="1">
        <f aca="true" t="shared" si="10" ref="AG12:AG40">IF(SIN(AA12)&lt;0,AF12+180,AF12*1)</f>
        <v>0</v>
      </c>
      <c r="AH12" s="1">
        <f aca="true" t="shared" si="11" ref="AH12:AH40">INT(AG12)</f>
        <v>0</v>
      </c>
      <c r="AJ12" s="1">
        <f aca="true" t="shared" si="12" ref="AJ12:AJ40">6365.11*AD12</f>
        <v>0</v>
      </c>
      <c r="AK12" s="1">
        <f aca="true" t="shared" si="13" ref="AK12:AK40">IF(AJ12&lt;5,5,INT(AJ12+0.5))</f>
        <v>5</v>
      </c>
      <c r="AN12" s="1">
        <f aca="true" t="shared" si="14" ref="AN12:AN40">X12/$Z$4</f>
        <v>0</v>
      </c>
      <c r="AO12" s="1">
        <f aca="true" t="shared" si="15" ref="AO12:AO40">$X$8/$Z$4</f>
        <v>0</v>
      </c>
      <c r="AP12" s="1">
        <f aca="true" t="shared" si="16" ref="AP12:AP40">($T$8-T12)*2/$Z$4</f>
        <v>0</v>
      </c>
      <c r="AQ12" s="1">
        <f aca="true" t="shared" si="17" ref="AQ12:AQ40">SIN(AN12)*SIN(AO12)+COS(AN12)*COS(AO12)*COS(AP12)</f>
        <v>1</v>
      </c>
      <c r="AR12" s="1">
        <f aca="true" t="shared" si="18" ref="AR12:AR40">ATAN(SQRT(1-AQ12*AQ12)/AQ12)</f>
        <v>0</v>
      </c>
      <c r="AS12" s="1">
        <f aca="true" t="shared" si="19" ref="AS12:AS40">IF(AC12&lt;0,180/$Z$4+AC12,AC12)</f>
        <v>0</v>
      </c>
      <c r="AT12" s="1" t="b">
        <f aca="true" t="shared" si="20" ref="AT12:AT40">IF(AN12&lt;&gt;AO12,90*(1+ABS(AN12-AO12)/(AN12-AO12)))</f>
        <v>0</v>
      </c>
      <c r="AU12" s="1">
        <f aca="true" t="shared" si="21" ref="AU12:AU40">IF(AP12&lt;&gt;0,90+$Z$4*ATAN((SIN(AN12)*AQ12-SIN(AO12))/(SIN(AP12)*COS(AN12)^2)),AT12*1)</f>
        <v>0</v>
      </c>
      <c r="AV12" s="1">
        <f aca="true" t="shared" si="22" ref="AV12:AV40">IF(SIN(AP12)&lt;0,AU12+180,AU12*1)</f>
        <v>0</v>
      </c>
      <c r="AW12" s="1">
        <f aca="true" t="shared" si="23" ref="AW12:AW40">INT(AV12)</f>
        <v>0</v>
      </c>
      <c r="BA12" s="54">
        <f>M12</f>
        <v>0</v>
      </c>
      <c r="BB12" s="1">
        <f>C12</f>
        <v>0</v>
      </c>
      <c r="BC12" s="1">
        <f>K12</f>
        <v>0</v>
      </c>
      <c r="BD12" s="1">
        <v>0</v>
      </c>
      <c r="BE12" s="1">
        <v>0</v>
      </c>
    </row>
    <row r="13" spans="1:55" ht="16.5" customHeight="1">
      <c r="A13" s="58"/>
      <c r="B13" s="59"/>
      <c r="C13" s="60"/>
      <c r="D13" s="71" t="s">
        <v>177</v>
      </c>
      <c r="E13" s="72">
        <v>0</v>
      </c>
      <c r="F13" s="65"/>
      <c r="G13" s="71" t="s">
        <v>177</v>
      </c>
      <c r="H13" s="72">
        <v>0</v>
      </c>
      <c r="I13" s="31" t="s">
        <v>1</v>
      </c>
      <c r="J13" s="62"/>
      <c r="K13" s="95"/>
      <c r="L13" s="66"/>
      <c r="M13" s="56">
        <f aca="true" t="shared" si="24" ref="M13:M61">IF(OR(E13&gt;1,H13&gt;1),AK13,0)</f>
        <v>0</v>
      </c>
      <c r="N13" s="57">
        <f aca="true" t="shared" si="25" ref="N13:N61">(IF(E13&gt;1,M13,0)*$M$6/2)+(IF(H13&gt;1,M13,0)*$M$6/2)</f>
        <v>0</v>
      </c>
      <c r="O13" s="79">
        <f t="shared" si="0"/>
      </c>
      <c r="P13" s="79">
        <f t="shared" si="1"/>
      </c>
      <c r="T13" s="1">
        <v>0</v>
      </c>
      <c r="X13" s="1">
        <v>0</v>
      </c>
      <c r="Y13" s="1">
        <f t="shared" si="2"/>
        <v>0</v>
      </c>
      <c r="Z13" s="1">
        <f t="shared" si="3"/>
        <v>0</v>
      </c>
      <c r="AA13" s="1">
        <f t="shared" si="4"/>
        <v>0</v>
      </c>
      <c r="AB13" s="1">
        <f t="shared" si="5"/>
        <v>1</v>
      </c>
      <c r="AC13" s="1">
        <f t="shared" si="6"/>
        <v>0</v>
      </c>
      <c r="AD13" s="1">
        <f t="shared" si="7"/>
        <v>0</v>
      </c>
      <c r="AE13" s="1" t="b">
        <f t="shared" si="8"/>
        <v>0</v>
      </c>
      <c r="AF13" s="1">
        <f t="shared" si="9"/>
        <v>0</v>
      </c>
      <c r="AG13" s="1">
        <f t="shared" si="10"/>
        <v>0</v>
      </c>
      <c r="AH13" s="1">
        <f t="shared" si="11"/>
        <v>0</v>
      </c>
      <c r="AJ13" s="1">
        <f t="shared" si="12"/>
        <v>0</v>
      </c>
      <c r="AK13" s="1">
        <f t="shared" si="13"/>
        <v>5</v>
      </c>
      <c r="AN13" s="1">
        <f t="shared" si="14"/>
        <v>0</v>
      </c>
      <c r="AO13" s="1">
        <f t="shared" si="15"/>
        <v>0</v>
      </c>
      <c r="AP13" s="1">
        <f t="shared" si="16"/>
        <v>0</v>
      </c>
      <c r="AQ13" s="1">
        <f t="shared" si="17"/>
        <v>1</v>
      </c>
      <c r="AR13" s="1">
        <f t="shared" si="18"/>
        <v>0</v>
      </c>
      <c r="AS13" s="1">
        <f t="shared" si="19"/>
        <v>0</v>
      </c>
      <c r="AT13" s="1" t="b">
        <f t="shared" si="20"/>
        <v>0</v>
      </c>
      <c r="AU13" s="1">
        <f t="shared" si="21"/>
        <v>0</v>
      </c>
      <c r="AV13" s="1">
        <f t="shared" si="22"/>
        <v>0</v>
      </c>
      <c r="AW13" s="1">
        <f t="shared" si="23"/>
        <v>0</v>
      </c>
      <c r="BA13" s="54">
        <f aca="true" t="shared" si="26" ref="BA13:BA40">M13</f>
        <v>0</v>
      </c>
      <c r="BB13" s="1">
        <f aca="true" t="shared" si="27" ref="BB13:BB40">C13</f>
        <v>0</v>
      </c>
      <c r="BC13" s="1">
        <f aca="true" t="shared" si="28" ref="BC13:BC40">K13</f>
        <v>0</v>
      </c>
    </row>
    <row r="14" spans="1:55" ht="16.5" customHeight="1">
      <c r="A14" s="58"/>
      <c r="B14" s="59"/>
      <c r="C14" s="60"/>
      <c r="D14" s="71" t="s">
        <v>177</v>
      </c>
      <c r="E14" s="72">
        <v>0</v>
      </c>
      <c r="F14" s="65"/>
      <c r="G14" s="71" t="s">
        <v>177</v>
      </c>
      <c r="H14" s="72">
        <v>0</v>
      </c>
      <c r="I14" s="31" t="s">
        <v>2</v>
      </c>
      <c r="J14" s="62"/>
      <c r="K14" s="95"/>
      <c r="L14" s="66"/>
      <c r="M14" s="56">
        <f t="shared" si="24"/>
        <v>0</v>
      </c>
      <c r="N14" s="57">
        <f t="shared" si="25"/>
        <v>0</v>
      </c>
      <c r="O14" s="79">
        <f t="shared" si="0"/>
      </c>
      <c r="P14" s="79">
        <f t="shared" si="1"/>
      </c>
      <c r="T14" s="1">
        <v>0</v>
      </c>
      <c r="X14" s="1">
        <v>0</v>
      </c>
      <c r="Y14" s="1">
        <f t="shared" si="2"/>
        <v>0</v>
      </c>
      <c r="Z14" s="1">
        <f t="shared" si="3"/>
        <v>0</v>
      </c>
      <c r="AA14" s="1">
        <f t="shared" si="4"/>
        <v>0</v>
      </c>
      <c r="AB14" s="1">
        <f t="shared" si="5"/>
        <v>1</v>
      </c>
      <c r="AC14" s="1">
        <f t="shared" si="6"/>
        <v>0</v>
      </c>
      <c r="AD14" s="1">
        <f t="shared" si="7"/>
        <v>0</v>
      </c>
      <c r="AE14" s="1" t="b">
        <f t="shared" si="8"/>
        <v>0</v>
      </c>
      <c r="AF14" s="1">
        <f t="shared" si="9"/>
        <v>0</v>
      </c>
      <c r="AG14" s="1">
        <f t="shared" si="10"/>
        <v>0</v>
      </c>
      <c r="AH14" s="1">
        <f t="shared" si="11"/>
        <v>0</v>
      </c>
      <c r="AJ14" s="1">
        <f t="shared" si="12"/>
        <v>0</v>
      </c>
      <c r="AK14" s="1">
        <f t="shared" si="13"/>
        <v>5</v>
      </c>
      <c r="AN14" s="1">
        <f t="shared" si="14"/>
        <v>0</v>
      </c>
      <c r="AO14" s="1">
        <f t="shared" si="15"/>
        <v>0</v>
      </c>
      <c r="AP14" s="1">
        <f t="shared" si="16"/>
        <v>0</v>
      </c>
      <c r="AQ14" s="1">
        <f t="shared" si="17"/>
        <v>1</v>
      </c>
      <c r="AR14" s="1">
        <f t="shared" si="18"/>
        <v>0</v>
      </c>
      <c r="AS14" s="1">
        <f t="shared" si="19"/>
        <v>0</v>
      </c>
      <c r="AT14" s="1" t="b">
        <f t="shared" si="20"/>
        <v>0</v>
      </c>
      <c r="AU14" s="1">
        <f t="shared" si="21"/>
        <v>0</v>
      </c>
      <c r="AV14" s="1">
        <f t="shared" si="22"/>
        <v>0</v>
      </c>
      <c r="AW14" s="1">
        <f t="shared" si="23"/>
        <v>0</v>
      </c>
      <c r="BA14" s="54">
        <f t="shared" si="26"/>
        <v>0</v>
      </c>
      <c r="BB14" s="1">
        <f t="shared" si="27"/>
        <v>0</v>
      </c>
      <c r="BC14" s="1">
        <f t="shared" si="28"/>
        <v>0</v>
      </c>
    </row>
    <row r="15" spans="1:55" ht="16.5" customHeight="1">
      <c r="A15" s="58"/>
      <c r="B15" s="59"/>
      <c r="C15" s="60"/>
      <c r="D15" s="71" t="s">
        <v>177</v>
      </c>
      <c r="E15" s="72">
        <v>0</v>
      </c>
      <c r="F15" s="65"/>
      <c r="G15" s="71" t="s">
        <v>177</v>
      </c>
      <c r="H15" s="72">
        <v>0</v>
      </c>
      <c r="I15" s="31" t="s">
        <v>3</v>
      </c>
      <c r="J15" s="62"/>
      <c r="K15" s="95"/>
      <c r="L15" s="66"/>
      <c r="M15" s="56">
        <f t="shared" si="24"/>
        <v>0</v>
      </c>
      <c r="N15" s="57">
        <f t="shared" si="25"/>
        <v>0</v>
      </c>
      <c r="O15" s="79">
        <f t="shared" si="0"/>
      </c>
      <c r="P15" s="79">
        <f t="shared" si="1"/>
      </c>
      <c r="T15" s="1">
        <v>0</v>
      </c>
      <c r="X15" s="1">
        <v>0</v>
      </c>
      <c r="Y15" s="1">
        <f t="shared" si="2"/>
        <v>0</v>
      </c>
      <c r="Z15" s="1">
        <f t="shared" si="3"/>
        <v>0</v>
      </c>
      <c r="AA15" s="1">
        <f t="shared" si="4"/>
        <v>0</v>
      </c>
      <c r="AB15" s="1">
        <f t="shared" si="5"/>
        <v>1</v>
      </c>
      <c r="AC15" s="1">
        <f t="shared" si="6"/>
        <v>0</v>
      </c>
      <c r="AD15" s="1">
        <f t="shared" si="7"/>
        <v>0</v>
      </c>
      <c r="AE15" s="1" t="b">
        <f t="shared" si="8"/>
        <v>0</v>
      </c>
      <c r="AF15" s="1">
        <f t="shared" si="9"/>
        <v>0</v>
      </c>
      <c r="AG15" s="1">
        <f t="shared" si="10"/>
        <v>0</v>
      </c>
      <c r="AH15" s="1">
        <f t="shared" si="11"/>
        <v>0</v>
      </c>
      <c r="AJ15" s="1">
        <f t="shared" si="12"/>
        <v>0</v>
      </c>
      <c r="AK15" s="1">
        <f t="shared" si="13"/>
        <v>5</v>
      </c>
      <c r="AN15" s="1">
        <f t="shared" si="14"/>
        <v>0</v>
      </c>
      <c r="AO15" s="1">
        <f t="shared" si="15"/>
        <v>0</v>
      </c>
      <c r="AP15" s="1">
        <f t="shared" si="16"/>
        <v>0</v>
      </c>
      <c r="AQ15" s="1">
        <f t="shared" si="17"/>
        <v>1</v>
      </c>
      <c r="AR15" s="1">
        <f t="shared" si="18"/>
        <v>0</v>
      </c>
      <c r="AS15" s="1">
        <f t="shared" si="19"/>
        <v>0</v>
      </c>
      <c r="AT15" s="1" t="b">
        <f t="shared" si="20"/>
        <v>0</v>
      </c>
      <c r="AU15" s="1">
        <f t="shared" si="21"/>
        <v>0</v>
      </c>
      <c r="AV15" s="1">
        <f t="shared" si="22"/>
        <v>0</v>
      </c>
      <c r="AW15" s="1">
        <f t="shared" si="23"/>
        <v>0</v>
      </c>
      <c r="BA15" s="54">
        <f t="shared" si="26"/>
        <v>0</v>
      </c>
      <c r="BB15" s="1">
        <f t="shared" si="27"/>
        <v>0</v>
      </c>
      <c r="BC15" s="1">
        <f t="shared" si="28"/>
        <v>0</v>
      </c>
    </row>
    <row r="16" spans="1:55" ht="16.5" customHeight="1">
      <c r="A16" s="58"/>
      <c r="B16" s="59"/>
      <c r="C16" s="60"/>
      <c r="D16" s="71" t="s">
        <v>177</v>
      </c>
      <c r="E16" s="72">
        <v>0</v>
      </c>
      <c r="F16" s="65"/>
      <c r="G16" s="71" t="s">
        <v>177</v>
      </c>
      <c r="H16" s="72">
        <v>0</v>
      </c>
      <c r="I16" s="31" t="s">
        <v>4</v>
      </c>
      <c r="J16" s="62"/>
      <c r="K16" s="95"/>
      <c r="L16" s="66"/>
      <c r="M16" s="56">
        <f t="shared" si="24"/>
        <v>0</v>
      </c>
      <c r="N16" s="57">
        <f t="shared" si="25"/>
        <v>0</v>
      </c>
      <c r="O16" s="79">
        <f t="shared" si="0"/>
      </c>
      <c r="P16" s="79">
        <f t="shared" si="1"/>
      </c>
      <c r="T16" s="1">
        <v>0</v>
      </c>
      <c r="X16" s="1">
        <v>0</v>
      </c>
      <c r="Y16" s="1">
        <f t="shared" si="2"/>
        <v>0</v>
      </c>
      <c r="Z16" s="1">
        <f t="shared" si="3"/>
        <v>0</v>
      </c>
      <c r="AA16" s="1">
        <f t="shared" si="4"/>
        <v>0</v>
      </c>
      <c r="AB16" s="1">
        <f t="shared" si="5"/>
        <v>1</v>
      </c>
      <c r="AC16" s="1">
        <f t="shared" si="6"/>
        <v>0</v>
      </c>
      <c r="AD16" s="1">
        <f t="shared" si="7"/>
        <v>0</v>
      </c>
      <c r="AE16" s="1" t="b">
        <f t="shared" si="8"/>
        <v>0</v>
      </c>
      <c r="AF16" s="1">
        <f t="shared" si="9"/>
        <v>0</v>
      </c>
      <c r="AG16" s="1">
        <f t="shared" si="10"/>
        <v>0</v>
      </c>
      <c r="AH16" s="1">
        <f t="shared" si="11"/>
        <v>0</v>
      </c>
      <c r="AJ16" s="1">
        <f t="shared" si="12"/>
        <v>0</v>
      </c>
      <c r="AK16" s="1">
        <f t="shared" si="13"/>
        <v>5</v>
      </c>
      <c r="AN16" s="1">
        <f t="shared" si="14"/>
        <v>0</v>
      </c>
      <c r="AO16" s="1">
        <f t="shared" si="15"/>
        <v>0</v>
      </c>
      <c r="AP16" s="1">
        <f t="shared" si="16"/>
        <v>0</v>
      </c>
      <c r="AQ16" s="1">
        <f t="shared" si="17"/>
        <v>1</v>
      </c>
      <c r="AR16" s="1">
        <f t="shared" si="18"/>
        <v>0</v>
      </c>
      <c r="AS16" s="1">
        <f t="shared" si="19"/>
        <v>0</v>
      </c>
      <c r="AT16" s="1" t="b">
        <f t="shared" si="20"/>
        <v>0</v>
      </c>
      <c r="AU16" s="1">
        <f t="shared" si="21"/>
        <v>0</v>
      </c>
      <c r="AV16" s="1">
        <f t="shared" si="22"/>
        <v>0</v>
      </c>
      <c r="AW16" s="1">
        <f t="shared" si="23"/>
        <v>0</v>
      </c>
      <c r="BA16" s="54">
        <f t="shared" si="26"/>
        <v>0</v>
      </c>
      <c r="BB16" s="1">
        <f t="shared" si="27"/>
        <v>0</v>
      </c>
      <c r="BC16" s="1">
        <f t="shared" si="28"/>
        <v>0</v>
      </c>
    </row>
    <row r="17" spans="1:55" ht="17.25" customHeight="1">
      <c r="A17" s="58"/>
      <c r="B17" s="59"/>
      <c r="C17" s="60"/>
      <c r="D17" s="71" t="s">
        <v>177</v>
      </c>
      <c r="E17" s="72">
        <v>0</v>
      </c>
      <c r="F17" s="65"/>
      <c r="G17" s="71" t="s">
        <v>177</v>
      </c>
      <c r="H17" s="72">
        <v>0</v>
      </c>
      <c r="I17" s="31" t="s">
        <v>5</v>
      </c>
      <c r="J17" s="62"/>
      <c r="K17" s="95"/>
      <c r="L17" s="66"/>
      <c r="M17" s="56">
        <f t="shared" si="24"/>
        <v>0</v>
      </c>
      <c r="N17" s="57">
        <f t="shared" si="25"/>
        <v>0</v>
      </c>
      <c r="O17" s="79">
        <f t="shared" si="0"/>
      </c>
      <c r="P17" s="79">
        <f t="shared" si="1"/>
      </c>
      <c r="T17" s="1">
        <v>0</v>
      </c>
      <c r="X17" s="1">
        <v>0</v>
      </c>
      <c r="Y17" s="1">
        <f t="shared" si="2"/>
        <v>0</v>
      </c>
      <c r="Z17" s="1">
        <f t="shared" si="3"/>
        <v>0</v>
      </c>
      <c r="AA17" s="1">
        <f t="shared" si="4"/>
        <v>0</v>
      </c>
      <c r="AB17" s="1">
        <f t="shared" si="5"/>
        <v>1</v>
      </c>
      <c r="AC17" s="1">
        <f t="shared" si="6"/>
        <v>0</v>
      </c>
      <c r="AD17" s="1">
        <f t="shared" si="7"/>
        <v>0</v>
      </c>
      <c r="AE17" s="1" t="b">
        <f t="shared" si="8"/>
        <v>0</v>
      </c>
      <c r="AF17" s="1">
        <f t="shared" si="9"/>
        <v>0</v>
      </c>
      <c r="AG17" s="1">
        <f t="shared" si="10"/>
        <v>0</v>
      </c>
      <c r="AH17" s="1">
        <f t="shared" si="11"/>
        <v>0</v>
      </c>
      <c r="AJ17" s="1">
        <f t="shared" si="12"/>
        <v>0</v>
      </c>
      <c r="AK17" s="1">
        <f t="shared" si="13"/>
        <v>5</v>
      </c>
      <c r="AN17" s="1">
        <f t="shared" si="14"/>
        <v>0</v>
      </c>
      <c r="AO17" s="1">
        <f t="shared" si="15"/>
        <v>0</v>
      </c>
      <c r="AP17" s="1">
        <f t="shared" si="16"/>
        <v>0</v>
      </c>
      <c r="AQ17" s="1">
        <f t="shared" si="17"/>
        <v>1</v>
      </c>
      <c r="AR17" s="1">
        <f t="shared" si="18"/>
        <v>0</v>
      </c>
      <c r="AS17" s="1">
        <f t="shared" si="19"/>
        <v>0</v>
      </c>
      <c r="AT17" s="1" t="b">
        <f t="shared" si="20"/>
        <v>0</v>
      </c>
      <c r="AU17" s="1">
        <f t="shared" si="21"/>
        <v>0</v>
      </c>
      <c r="AV17" s="1">
        <f t="shared" si="22"/>
        <v>0</v>
      </c>
      <c r="AW17" s="1">
        <f t="shared" si="23"/>
        <v>0</v>
      </c>
      <c r="BA17" s="54">
        <f t="shared" si="26"/>
        <v>0</v>
      </c>
      <c r="BB17" s="1">
        <f t="shared" si="27"/>
        <v>0</v>
      </c>
      <c r="BC17" s="1">
        <f t="shared" si="28"/>
        <v>0</v>
      </c>
    </row>
    <row r="18" spans="1:55" ht="16.5" customHeight="1">
      <c r="A18" s="58"/>
      <c r="B18" s="59"/>
      <c r="C18" s="60"/>
      <c r="D18" s="71" t="s">
        <v>177</v>
      </c>
      <c r="E18" s="72">
        <v>0</v>
      </c>
      <c r="F18" s="65"/>
      <c r="G18" s="71" t="s">
        <v>177</v>
      </c>
      <c r="H18" s="72">
        <v>0</v>
      </c>
      <c r="I18" s="31" t="s">
        <v>6</v>
      </c>
      <c r="J18" s="62"/>
      <c r="K18" s="95"/>
      <c r="L18" s="66"/>
      <c r="M18" s="56">
        <f t="shared" si="24"/>
        <v>0</v>
      </c>
      <c r="N18" s="57">
        <f t="shared" si="25"/>
        <v>0</v>
      </c>
      <c r="O18" s="79">
        <f t="shared" si="0"/>
      </c>
      <c r="P18" s="79">
        <f t="shared" si="1"/>
      </c>
      <c r="T18" s="1">
        <v>0</v>
      </c>
      <c r="X18" s="1">
        <v>0</v>
      </c>
      <c r="Y18" s="1">
        <f t="shared" si="2"/>
        <v>0</v>
      </c>
      <c r="Z18" s="1">
        <f t="shared" si="3"/>
        <v>0</v>
      </c>
      <c r="AA18" s="1">
        <f t="shared" si="4"/>
        <v>0</v>
      </c>
      <c r="AB18" s="1">
        <f t="shared" si="5"/>
        <v>1</v>
      </c>
      <c r="AC18" s="1">
        <f t="shared" si="6"/>
        <v>0</v>
      </c>
      <c r="AD18" s="1">
        <f t="shared" si="7"/>
        <v>0</v>
      </c>
      <c r="AE18" s="1" t="b">
        <f t="shared" si="8"/>
        <v>0</v>
      </c>
      <c r="AF18" s="1">
        <f t="shared" si="9"/>
        <v>0</v>
      </c>
      <c r="AG18" s="1">
        <f t="shared" si="10"/>
        <v>0</v>
      </c>
      <c r="AH18" s="1">
        <f t="shared" si="11"/>
        <v>0</v>
      </c>
      <c r="AJ18" s="1">
        <f t="shared" si="12"/>
        <v>0</v>
      </c>
      <c r="AK18" s="1">
        <f t="shared" si="13"/>
        <v>5</v>
      </c>
      <c r="AN18" s="1">
        <f t="shared" si="14"/>
        <v>0</v>
      </c>
      <c r="AO18" s="1">
        <f t="shared" si="15"/>
        <v>0</v>
      </c>
      <c r="AP18" s="1">
        <f t="shared" si="16"/>
        <v>0</v>
      </c>
      <c r="AQ18" s="1">
        <f t="shared" si="17"/>
        <v>1</v>
      </c>
      <c r="AR18" s="1">
        <f t="shared" si="18"/>
        <v>0</v>
      </c>
      <c r="AS18" s="1">
        <f t="shared" si="19"/>
        <v>0</v>
      </c>
      <c r="AT18" s="1" t="b">
        <f t="shared" si="20"/>
        <v>0</v>
      </c>
      <c r="AU18" s="1">
        <f t="shared" si="21"/>
        <v>0</v>
      </c>
      <c r="AV18" s="1">
        <f t="shared" si="22"/>
        <v>0</v>
      </c>
      <c r="AW18" s="1">
        <f t="shared" si="23"/>
        <v>0</v>
      </c>
      <c r="BA18" s="54">
        <f t="shared" si="26"/>
        <v>0</v>
      </c>
      <c r="BB18" s="1">
        <f t="shared" si="27"/>
        <v>0</v>
      </c>
      <c r="BC18" s="1">
        <f t="shared" si="28"/>
        <v>0</v>
      </c>
    </row>
    <row r="19" spans="1:55" ht="16.5" customHeight="1">
      <c r="A19" s="58"/>
      <c r="B19" s="59"/>
      <c r="C19" s="60"/>
      <c r="D19" s="71" t="s">
        <v>177</v>
      </c>
      <c r="E19" s="72">
        <v>0</v>
      </c>
      <c r="F19" s="65"/>
      <c r="G19" s="71" t="s">
        <v>177</v>
      </c>
      <c r="H19" s="72">
        <v>0</v>
      </c>
      <c r="I19" s="31" t="s">
        <v>7</v>
      </c>
      <c r="J19" s="62"/>
      <c r="K19" s="95"/>
      <c r="L19" s="66"/>
      <c r="M19" s="56">
        <f t="shared" si="24"/>
        <v>0</v>
      </c>
      <c r="N19" s="57">
        <f t="shared" si="25"/>
        <v>0</v>
      </c>
      <c r="O19" s="79">
        <f t="shared" si="0"/>
      </c>
      <c r="P19" s="79">
        <f t="shared" si="1"/>
      </c>
      <c r="T19" s="1">
        <v>0</v>
      </c>
      <c r="X19" s="1">
        <v>0</v>
      </c>
      <c r="Y19" s="1">
        <f t="shared" si="2"/>
        <v>0</v>
      </c>
      <c r="Z19" s="1">
        <f t="shared" si="3"/>
        <v>0</v>
      </c>
      <c r="AA19" s="1">
        <f t="shared" si="4"/>
        <v>0</v>
      </c>
      <c r="AB19" s="1">
        <f t="shared" si="5"/>
        <v>1</v>
      </c>
      <c r="AC19" s="1">
        <f t="shared" si="6"/>
        <v>0</v>
      </c>
      <c r="AD19" s="1">
        <f t="shared" si="7"/>
        <v>0</v>
      </c>
      <c r="AE19" s="1" t="b">
        <f t="shared" si="8"/>
        <v>0</v>
      </c>
      <c r="AF19" s="1">
        <f t="shared" si="9"/>
        <v>0</v>
      </c>
      <c r="AG19" s="1">
        <f t="shared" si="10"/>
        <v>0</v>
      </c>
      <c r="AH19" s="1">
        <f t="shared" si="11"/>
        <v>0</v>
      </c>
      <c r="AJ19" s="1">
        <f t="shared" si="12"/>
        <v>0</v>
      </c>
      <c r="AK19" s="1">
        <f t="shared" si="13"/>
        <v>5</v>
      </c>
      <c r="AN19" s="1">
        <f t="shared" si="14"/>
        <v>0</v>
      </c>
      <c r="AO19" s="1">
        <f t="shared" si="15"/>
        <v>0</v>
      </c>
      <c r="AP19" s="1">
        <f t="shared" si="16"/>
        <v>0</v>
      </c>
      <c r="AQ19" s="1">
        <f t="shared" si="17"/>
        <v>1</v>
      </c>
      <c r="AR19" s="1">
        <f t="shared" si="18"/>
        <v>0</v>
      </c>
      <c r="AS19" s="1">
        <f t="shared" si="19"/>
        <v>0</v>
      </c>
      <c r="AT19" s="1" t="b">
        <f t="shared" si="20"/>
        <v>0</v>
      </c>
      <c r="AU19" s="1">
        <f t="shared" si="21"/>
        <v>0</v>
      </c>
      <c r="AV19" s="1">
        <f t="shared" si="22"/>
        <v>0</v>
      </c>
      <c r="AW19" s="1">
        <f t="shared" si="23"/>
        <v>0</v>
      </c>
      <c r="BA19" s="54">
        <f t="shared" si="26"/>
        <v>0</v>
      </c>
      <c r="BB19" s="1">
        <f t="shared" si="27"/>
        <v>0</v>
      </c>
      <c r="BC19" s="1">
        <f t="shared" si="28"/>
        <v>0</v>
      </c>
    </row>
    <row r="20" spans="1:55" ht="16.5" customHeight="1">
      <c r="A20" s="58"/>
      <c r="B20" s="59"/>
      <c r="C20" s="60"/>
      <c r="D20" s="71" t="s">
        <v>177</v>
      </c>
      <c r="E20" s="72">
        <v>0</v>
      </c>
      <c r="F20" s="65"/>
      <c r="G20" s="71" t="s">
        <v>177</v>
      </c>
      <c r="H20" s="72">
        <v>0</v>
      </c>
      <c r="I20" s="31" t="s">
        <v>8</v>
      </c>
      <c r="J20" s="62"/>
      <c r="K20" s="95"/>
      <c r="L20" s="66"/>
      <c r="M20" s="56">
        <f t="shared" si="24"/>
        <v>0</v>
      </c>
      <c r="N20" s="57">
        <f t="shared" si="25"/>
        <v>0</v>
      </c>
      <c r="O20" s="79">
        <f t="shared" si="0"/>
      </c>
      <c r="P20" s="79">
        <f t="shared" si="1"/>
      </c>
      <c r="T20" s="1">
        <v>0</v>
      </c>
      <c r="X20" s="1">
        <v>0</v>
      </c>
      <c r="Y20" s="1">
        <f t="shared" si="2"/>
        <v>0</v>
      </c>
      <c r="Z20" s="1">
        <f t="shared" si="3"/>
        <v>0</v>
      </c>
      <c r="AA20" s="1">
        <f t="shared" si="4"/>
        <v>0</v>
      </c>
      <c r="AB20" s="1">
        <f t="shared" si="5"/>
        <v>1</v>
      </c>
      <c r="AC20" s="1">
        <f t="shared" si="6"/>
        <v>0</v>
      </c>
      <c r="AD20" s="1">
        <f t="shared" si="7"/>
        <v>0</v>
      </c>
      <c r="AE20" s="1" t="b">
        <f t="shared" si="8"/>
        <v>0</v>
      </c>
      <c r="AF20" s="1">
        <f t="shared" si="9"/>
        <v>0</v>
      </c>
      <c r="AG20" s="1">
        <f t="shared" si="10"/>
        <v>0</v>
      </c>
      <c r="AH20" s="1">
        <f t="shared" si="11"/>
        <v>0</v>
      </c>
      <c r="AJ20" s="1">
        <f t="shared" si="12"/>
        <v>0</v>
      </c>
      <c r="AK20" s="1">
        <f t="shared" si="13"/>
        <v>5</v>
      </c>
      <c r="AN20" s="1">
        <f t="shared" si="14"/>
        <v>0</v>
      </c>
      <c r="AO20" s="1">
        <f t="shared" si="15"/>
        <v>0</v>
      </c>
      <c r="AP20" s="1">
        <f t="shared" si="16"/>
        <v>0</v>
      </c>
      <c r="AQ20" s="1">
        <f t="shared" si="17"/>
        <v>1</v>
      </c>
      <c r="AR20" s="1">
        <f t="shared" si="18"/>
        <v>0</v>
      </c>
      <c r="AS20" s="1">
        <f t="shared" si="19"/>
        <v>0</v>
      </c>
      <c r="AT20" s="1" t="b">
        <f t="shared" si="20"/>
        <v>0</v>
      </c>
      <c r="AU20" s="1">
        <f t="shared" si="21"/>
        <v>0</v>
      </c>
      <c r="AV20" s="1">
        <f t="shared" si="22"/>
        <v>0</v>
      </c>
      <c r="AW20" s="1">
        <f t="shared" si="23"/>
        <v>0</v>
      </c>
      <c r="BA20" s="54">
        <f t="shared" si="26"/>
        <v>0</v>
      </c>
      <c r="BB20" s="1">
        <f t="shared" si="27"/>
        <v>0</v>
      </c>
      <c r="BC20" s="1">
        <f t="shared" si="28"/>
        <v>0</v>
      </c>
    </row>
    <row r="21" spans="1:55" ht="16.5" customHeight="1">
      <c r="A21" s="58"/>
      <c r="B21" s="59"/>
      <c r="C21" s="60"/>
      <c r="D21" s="71" t="s">
        <v>177</v>
      </c>
      <c r="E21" s="72">
        <v>0</v>
      </c>
      <c r="F21" s="65"/>
      <c r="G21" s="71" t="s">
        <v>177</v>
      </c>
      <c r="H21" s="72">
        <v>0</v>
      </c>
      <c r="I21" s="31" t="s">
        <v>9</v>
      </c>
      <c r="J21" s="62"/>
      <c r="K21" s="95"/>
      <c r="L21" s="66"/>
      <c r="M21" s="56">
        <f t="shared" si="24"/>
        <v>0</v>
      </c>
      <c r="N21" s="57">
        <f t="shared" si="25"/>
        <v>0</v>
      </c>
      <c r="O21" s="79">
        <f t="shared" si="0"/>
      </c>
      <c r="P21" s="79">
        <f t="shared" si="1"/>
      </c>
      <c r="T21" s="1">
        <v>0</v>
      </c>
      <c r="X21" s="1">
        <v>0</v>
      </c>
      <c r="Y21" s="1">
        <f t="shared" si="2"/>
        <v>0</v>
      </c>
      <c r="Z21" s="1">
        <f t="shared" si="3"/>
        <v>0</v>
      </c>
      <c r="AA21" s="1">
        <f t="shared" si="4"/>
        <v>0</v>
      </c>
      <c r="AB21" s="1">
        <f t="shared" si="5"/>
        <v>1</v>
      </c>
      <c r="AC21" s="1">
        <f t="shared" si="6"/>
        <v>0</v>
      </c>
      <c r="AD21" s="1">
        <f t="shared" si="7"/>
        <v>0</v>
      </c>
      <c r="AE21" s="1" t="b">
        <f t="shared" si="8"/>
        <v>0</v>
      </c>
      <c r="AF21" s="1">
        <f t="shared" si="9"/>
        <v>0</v>
      </c>
      <c r="AG21" s="1">
        <f t="shared" si="10"/>
        <v>0</v>
      </c>
      <c r="AH21" s="1">
        <f t="shared" si="11"/>
        <v>0</v>
      </c>
      <c r="AJ21" s="1">
        <f t="shared" si="12"/>
        <v>0</v>
      </c>
      <c r="AK21" s="1">
        <f t="shared" si="13"/>
        <v>5</v>
      </c>
      <c r="AN21" s="1">
        <f t="shared" si="14"/>
        <v>0</v>
      </c>
      <c r="AO21" s="1">
        <f t="shared" si="15"/>
        <v>0</v>
      </c>
      <c r="AP21" s="1">
        <f t="shared" si="16"/>
        <v>0</v>
      </c>
      <c r="AQ21" s="1">
        <f t="shared" si="17"/>
        <v>1</v>
      </c>
      <c r="AR21" s="1">
        <f t="shared" si="18"/>
        <v>0</v>
      </c>
      <c r="AS21" s="1">
        <f t="shared" si="19"/>
        <v>0</v>
      </c>
      <c r="AT21" s="1" t="b">
        <f t="shared" si="20"/>
        <v>0</v>
      </c>
      <c r="AU21" s="1">
        <f t="shared" si="21"/>
        <v>0</v>
      </c>
      <c r="AV21" s="1">
        <f t="shared" si="22"/>
        <v>0</v>
      </c>
      <c r="AW21" s="1">
        <f t="shared" si="23"/>
        <v>0</v>
      </c>
      <c r="BA21" s="54">
        <f t="shared" si="26"/>
        <v>0</v>
      </c>
      <c r="BB21" s="1">
        <f t="shared" si="27"/>
        <v>0</v>
      </c>
      <c r="BC21" s="1">
        <f t="shared" si="28"/>
        <v>0</v>
      </c>
    </row>
    <row r="22" spans="1:55" ht="17.25" customHeight="1">
      <c r="A22" s="58"/>
      <c r="B22" s="59"/>
      <c r="C22" s="60"/>
      <c r="D22" s="71" t="s">
        <v>177</v>
      </c>
      <c r="E22" s="72">
        <v>0</v>
      </c>
      <c r="F22" s="65"/>
      <c r="G22" s="71" t="s">
        <v>177</v>
      </c>
      <c r="H22" s="72">
        <v>0</v>
      </c>
      <c r="I22" s="31" t="s">
        <v>10</v>
      </c>
      <c r="J22" s="62"/>
      <c r="K22" s="95"/>
      <c r="L22" s="66"/>
      <c r="M22" s="56">
        <f t="shared" si="24"/>
        <v>0</v>
      </c>
      <c r="N22" s="57">
        <f t="shared" si="25"/>
        <v>0</v>
      </c>
      <c r="O22" s="79">
        <f t="shared" si="0"/>
      </c>
      <c r="P22" s="79">
        <f t="shared" si="1"/>
      </c>
      <c r="T22" s="1">
        <v>0</v>
      </c>
      <c r="X22" s="1">
        <v>0</v>
      </c>
      <c r="Y22" s="1">
        <f t="shared" si="2"/>
        <v>0</v>
      </c>
      <c r="Z22" s="1">
        <f t="shared" si="3"/>
        <v>0</v>
      </c>
      <c r="AA22" s="1">
        <f t="shared" si="4"/>
        <v>0</v>
      </c>
      <c r="AB22" s="1">
        <f t="shared" si="5"/>
        <v>1</v>
      </c>
      <c r="AC22" s="1">
        <f t="shared" si="6"/>
        <v>0</v>
      </c>
      <c r="AD22" s="1">
        <f t="shared" si="7"/>
        <v>0</v>
      </c>
      <c r="AE22" s="1" t="b">
        <f t="shared" si="8"/>
        <v>0</v>
      </c>
      <c r="AF22" s="1">
        <f t="shared" si="9"/>
        <v>0</v>
      </c>
      <c r="AG22" s="1">
        <f t="shared" si="10"/>
        <v>0</v>
      </c>
      <c r="AH22" s="1">
        <f t="shared" si="11"/>
        <v>0</v>
      </c>
      <c r="AJ22" s="1">
        <f t="shared" si="12"/>
        <v>0</v>
      </c>
      <c r="AK22" s="1">
        <f t="shared" si="13"/>
        <v>5</v>
      </c>
      <c r="AN22" s="1">
        <f t="shared" si="14"/>
        <v>0</v>
      </c>
      <c r="AO22" s="1">
        <f t="shared" si="15"/>
        <v>0</v>
      </c>
      <c r="AP22" s="1">
        <f t="shared" si="16"/>
        <v>0</v>
      </c>
      <c r="AQ22" s="1">
        <f t="shared" si="17"/>
        <v>1</v>
      </c>
      <c r="AR22" s="1">
        <f t="shared" si="18"/>
        <v>0</v>
      </c>
      <c r="AS22" s="1">
        <f t="shared" si="19"/>
        <v>0</v>
      </c>
      <c r="AT22" s="1" t="b">
        <f t="shared" si="20"/>
        <v>0</v>
      </c>
      <c r="AU22" s="1">
        <f t="shared" si="21"/>
        <v>0</v>
      </c>
      <c r="AV22" s="1">
        <f t="shared" si="22"/>
        <v>0</v>
      </c>
      <c r="AW22" s="1">
        <f t="shared" si="23"/>
        <v>0</v>
      </c>
      <c r="BA22" s="54">
        <f t="shared" si="26"/>
        <v>0</v>
      </c>
      <c r="BB22" s="1">
        <f t="shared" si="27"/>
        <v>0</v>
      </c>
      <c r="BC22" s="1">
        <f t="shared" si="28"/>
        <v>0</v>
      </c>
    </row>
    <row r="23" spans="1:55" ht="17.25" customHeight="1">
      <c r="A23" s="58"/>
      <c r="B23" s="59"/>
      <c r="C23" s="60"/>
      <c r="D23" s="71" t="s">
        <v>177</v>
      </c>
      <c r="E23" s="72">
        <v>0</v>
      </c>
      <c r="F23" s="65"/>
      <c r="G23" s="71" t="s">
        <v>177</v>
      </c>
      <c r="H23" s="72">
        <v>0</v>
      </c>
      <c r="I23" s="31" t="s">
        <v>11</v>
      </c>
      <c r="J23" s="62"/>
      <c r="K23" s="95"/>
      <c r="L23" s="66"/>
      <c r="M23" s="56">
        <f t="shared" si="24"/>
        <v>0</v>
      </c>
      <c r="N23" s="57">
        <f t="shared" si="25"/>
        <v>0</v>
      </c>
      <c r="O23" s="79">
        <f t="shared" si="0"/>
      </c>
      <c r="P23" s="79">
        <f t="shared" si="1"/>
      </c>
      <c r="T23" s="1">
        <v>0</v>
      </c>
      <c r="X23" s="1">
        <v>0</v>
      </c>
      <c r="Y23" s="1">
        <f t="shared" si="2"/>
        <v>0</v>
      </c>
      <c r="Z23" s="1">
        <f t="shared" si="3"/>
        <v>0</v>
      </c>
      <c r="AA23" s="1">
        <f t="shared" si="4"/>
        <v>0</v>
      </c>
      <c r="AB23" s="1">
        <f t="shared" si="5"/>
        <v>1</v>
      </c>
      <c r="AC23" s="1">
        <f t="shared" si="6"/>
        <v>0</v>
      </c>
      <c r="AD23" s="1">
        <f t="shared" si="7"/>
        <v>0</v>
      </c>
      <c r="AE23" s="1" t="b">
        <f t="shared" si="8"/>
        <v>0</v>
      </c>
      <c r="AF23" s="1">
        <f t="shared" si="9"/>
        <v>0</v>
      </c>
      <c r="AG23" s="1">
        <f t="shared" si="10"/>
        <v>0</v>
      </c>
      <c r="AH23" s="1">
        <f t="shared" si="11"/>
        <v>0</v>
      </c>
      <c r="AJ23" s="1">
        <f t="shared" si="12"/>
        <v>0</v>
      </c>
      <c r="AK23" s="1">
        <f t="shared" si="13"/>
        <v>5</v>
      </c>
      <c r="AN23" s="1">
        <f t="shared" si="14"/>
        <v>0</v>
      </c>
      <c r="AO23" s="1">
        <f t="shared" si="15"/>
        <v>0</v>
      </c>
      <c r="AP23" s="1">
        <f t="shared" si="16"/>
        <v>0</v>
      </c>
      <c r="AQ23" s="1">
        <f t="shared" si="17"/>
        <v>1</v>
      </c>
      <c r="AR23" s="1">
        <f t="shared" si="18"/>
        <v>0</v>
      </c>
      <c r="AS23" s="1">
        <f t="shared" si="19"/>
        <v>0</v>
      </c>
      <c r="AT23" s="1" t="b">
        <f t="shared" si="20"/>
        <v>0</v>
      </c>
      <c r="AU23" s="1">
        <f t="shared" si="21"/>
        <v>0</v>
      </c>
      <c r="AV23" s="1">
        <f t="shared" si="22"/>
        <v>0</v>
      </c>
      <c r="AW23" s="1">
        <f t="shared" si="23"/>
        <v>0</v>
      </c>
      <c r="BA23" s="54">
        <f t="shared" si="26"/>
        <v>0</v>
      </c>
      <c r="BB23" s="1">
        <f t="shared" si="27"/>
        <v>0</v>
      </c>
      <c r="BC23" s="1">
        <f t="shared" si="28"/>
        <v>0</v>
      </c>
    </row>
    <row r="24" spans="1:55" ht="17.25" customHeight="1">
      <c r="A24" s="58"/>
      <c r="B24" s="59"/>
      <c r="C24" s="60"/>
      <c r="D24" s="71" t="s">
        <v>177</v>
      </c>
      <c r="E24" s="72">
        <v>0</v>
      </c>
      <c r="F24" s="65"/>
      <c r="G24" s="71" t="s">
        <v>177</v>
      </c>
      <c r="H24" s="72">
        <v>0</v>
      </c>
      <c r="I24" s="31" t="s">
        <v>12</v>
      </c>
      <c r="J24" s="62"/>
      <c r="K24" s="95"/>
      <c r="L24" s="66"/>
      <c r="M24" s="56">
        <f t="shared" si="24"/>
        <v>0</v>
      </c>
      <c r="N24" s="57">
        <f t="shared" si="25"/>
        <v>0</v>
      </c>
      <c r="O24" s="79">
        <f t="shared" si="0"/>
      </c>
      <c r="P24" s="79">
        <f t="shared" si="1"/>
      </c>
      <c r="T24" s="1">
        <v>0</v>
      </c>
      <c r="X24" s="1">
        <v>0</v>
      </c>
      <c r="Y24" s="1">
        <f t="shared" si="2"/>
        <v>0</v>
      </c>
      <c r="Z24" s="1">
        <f t="shared" si="3"/>
        <v>0</v>
      </c>
      <c r="AA24" s="1">
        <f t="shared" si="4"/>
        <v>0</v>
      </c>
      <c r="AB24" s="1">
        <f t="shared" si="5"/>
        <v>1</v>
      </c>
      <c r="AC24" s="1">
        <f t="shared" si="6"/>
        <v>0</v>
      </c>
      <c r="AD24" s="1">
        <f t="shared" si="7"/>
        <v>0</v>
      </c>
      <c r="AE24" s="1" t="b">
        <f t="shared" si="8"/>
        <v>0</v>
      </c>
      <c r="AF24" s="1">
        <f t="shared" si="9"/>
        <v>0</v>
      </c>
      <c r="AG24" s="1">
        <f t="shared" si="10"/>
        <v>0</v>
      </c>
      <c r="AH24" s="1">
        <f t="shared" si="11"/>
        <v>0</v>
      </c>
      <c r="AJ24" s="1">
        <f t="shared" si="12"/>
        <v>0</v>
      </c>
      <c r="AK24" s="1">
        <f t="shared" si="13"/>
        <v>5</v>
      </c>
      <c r="AN24" s="1">
        <f t="shared" si="14"/>
        <v>0</v>
      </c>
      <c r="AO24" s="1">
        <f t="shared" si="15"/>
        <v>0</v>
      </c>
      <c r="AP24" s="1">
        <f t="shared" si="16"/>
        <v>0</v>
      </c>
      <c r="AQ24" s="1">
        <f t="shared" si="17"/>
        <v>1</v>
      </c>
      <c r="AR24" s="1">
        <f t="shared" si="18"/>
        <v>0</v>
      </c>
      <c r="AS24" s="1">
        <f t="shared" si="19"/>
        <v>0</v>
      </c>
      <c r="AT24" s="1" t="b">
        <f t="shared" si="20"/>
        <v>0</v>
      </c>
      <c r="AU24" s="1">
        <f t="shared" si="21"/>
        <v>0</v>
      </c>
      <c r="AV24" s="1">
        <f t="shared" si="22"/>
        <v>0</v>
      </c>
      <c r="AW24" s="1">
        <f t="shared" si="23"/>
        <v>0</v>
      </c>
      <c r="BA24" s="54">
        <f t="shared" si="26"/>
        <v>0</v>
      </c>
      <c r="BB24" s="1">
        <f t="shared" si="27"/>
        <v>0</v>
      </c>
      <c r="BC24" s="1">
        <f t="shared" si="28"/>
        <v>0</v>
      </c>
    </row>
    <row r="25" spans="1:55" ht="17.25" customHeight="1">
      <c r="A25" s="58"/>
      <c r="B25" s="59"/>
      <c r="C25" s="60"/>
      <c r="D25" s="71" t="s">
        <v>177</v>
      </c>
      <c r="E25" s="72">
        <v>0</v>
      </c>
      <c r="F25" s="62"/>
      <c r="G25" s="71" t="s">
        <v>177</v>
      </c>
      <c r="H25" s="72">
        <v>0</v>
      </c>
      <c r="I25" s="31" t="s">
        <v>13</v>
      </c>
      <c r="J25" s="62"/>
      <c r="K25" s="95"/>
      <c r="L25" s="67"/>
      <c r="M25" s="56">
        <f t="shared" si="24"/>
        <v>0</v>
      </c>
      <c r="N25" s="57">
        <f t="shared" si="25"/>
        <v>0</v>
      </c>
      <c r="O25" s="79">
        <f t="shared" si="0"/>
      </c>
      <c r="P25" s="79">
        <f t="shared" si="1"/>
      </c>
      <c r="T25" s="1">
        <v>0</v>
      </c>
      <c r="X25" s="1">
        <v>0</v>
      </c>
      <c r="Y25" s="1">
        <f t="shared" si="2"/>
        <v>0</v>
      </c>
      <c r="Z25" s="1">
        <f t="shared" si="3"/>
        <v>0</v>
      </c>
      <c r="AA25" s="1">
        <f t="shared" si="4"/>
        <v>0</v>
      </c>
      <c r="AB25" s="1">
        <f t="shared" si="5"/>
        <v>1</v>
      </c>
      <c r="AC25" s="1">
        <f t="shared" si="6"/>
        <v>0</v>
      </c>
      <c r="AD25" s="1">
        <f t="shared" si="7"/>
        <v>0</v>
      </c>
      <c r="AE25" s="1" t="b">
        <f t="shared" si="8"/>
        <v>0</v>
      </c>
      <c r="AF25" s="1">
        <f t="shared" si="9"/>
        <v>0</v>
      </c>
      <c r="AG25" s="1">
        <f t="shared" si="10"/>
        <v>0</v>
      </c>
      <c r="AH25" s="1">
        <f t="shared" si="11"/>
        <v>0</v>
      </c>
      <c r="AJ25" s="1">
        <f t="shared" si="12"/>
        <v>0</v>
      </c>
      <c r="AK25" s="1">
        <f t="shared" si="13"/>
        <v>5</v>
      </c>
      <c r="AN25" s="1">
        <f t="shared" si="14"/>
        <v>0</v>
      </c>
      <c r="AO25" s="1">
        <f t="shared" si="15"/>
        <v>0</v>
      </c>
      <c r="AP25" s="1">
        <f t="shared" si="16"/>
        <v>0</v>
      </c>
      <c r="AQ25" s="1">
        <f t="shared" si="17"/>
        <v>1</v>
      </c>
      <c r="AR25" s="1">
        <f t="shared" si="18"/>
        <v>0</v>
      </c>
      <c r="AS25" s="1">
        <f t="shared" si="19"/>
        <v>0</v>
      </c>
      <c r="AT25" s="1" t="b">
        <f t="shared" si="20"/>
        <v>0</v>
      </c>
      <c r="AU25" s="1">
        <f t="shared" si="21"/>
        <v>0</v>
      </c>
      <c r="AV25" s="1">
        <f t="shared" si="22"/>
        <v>0</v>
      </c>
      <c r="AW25" s="1">
        <f t="shared" si="23"/>
        <v>0</v>
      </c>
      <c r="BA25" s="54">
        <f t="shared" si="26"/>
        <v>0</v>
      </c>
      <c r="BB25" s="1">
        <f t="shared" si="27"/>
        <v>0</v>
      </c>
      <c r="BC25" s="1">
        <f t="shared" si="28"/>
        <v>0</v>
      </c>
    </row>
    <row r="26" spans="1:55" ht="17.25" customHeight="1">
      <c r="A26" s="61"/>
      <c r="B26" s="62"/>
      <c r="C26" s="63"/>
      <c r="D26" s="71" t="s">
        <v>177</v>
      </c>
      <c r="E26" s="72">
        <v>0</v>
      </c>
      <c r="F26" s="62"/>
      <c r="G26" s="71" t="s">
        <v>177</v>
      </c>
      <c r="H26" s="72">
        <v>0</v>
      </c>
      <c r="I26" s="32" t="s">
        <v>14</v>
      </c>
      <c r="J26" s="62"/>
      <c r="K26" s="95"/>
      <c r="L26" s="66"/>
      <c r="M26" s="56">
        <f t="shared" si="24"/>
        <v>0</v>
      </c>
      <c r="N26" s="57">
        <f t="shared" si="25"/>
        <v>0</v>
      </c>
      <c r="O26" s="79">
        <f t="shared" si="0"/>
      </c>
      <c r="P26" s="79">
        <f t="shared" si="1"/>
      </c>
      <c r="T26" s="1">
        <v>0</v>
      </c>
      <c r="X26" s="1">
        <v>0</v>
      </c>
      <c r="Y26" s="1">
        <f t="shared" si="2"/>
        <v>0</v>
      </c>
      <c r="Z26" s="1">
        <f t="shared" si="3"/>
        <v>0</v>
      </c>
      <c r="AA26" s="1">
        <f t="shared" si="4"/>
        <v>0</v>
      </c>
      <c r="AB26" s="1">
        <f t="shared" si="5"/>
        <v>1</v>
      </c>
      <c r="AC26" s="1">
        <f t="shared" si="6"/>
        <v>0</v>
      </c>
      <c r="AD26" s="1">
        <f t="shared" si="7"/>
        <v>0</v>
      </c>
      <c r="AE26" s="1" t="b">
        <f t="shared" si="8"/>
        <v>0</v>
      </c>
      <c r="AF26" s="1">
        <f t="shared" si="9"/>
        <v>0</v>
      </c>
      <c r="AG26" s="1">
        <f t="shared" si="10"/>
        <v>0</v>
      </c>
      <c r="AH26" s="1">
        <f t="shared" si="11"/>
        <v>0</v>
      </c>
      <c r="AJ26" s="1">
        <f t="shared" si="12"/>
        <v>0</v>
      </c>
      <c r="AK26" s="1">
        <f t="shared" si="13"/>
        <v>5</v>
      </c>
      <c r="AN26" s="1">
        <f t="shared" si="14"/>
        <v>0</v>
      </c>
      <c r="AO26" s="1">
        <f t="shared" si="15"/>
        <v>0</v>
      </c>
      <c r="AP26" s="1">
        <f t="shared" si="16"/>
        <v>0</v>
      </c>
      <c r="AQ26" s="1">
        <f t="shared" si="17"/>
        <v>1</v>
      </c>
      <c r="AR26" s="1">
        <f t="shared" si="18"/>
        <v>0</v>
      </c>
      <c r="AS26" s="1">
        <f t="shared" si="19"/>
        <v>0</v>
      </c>
      <c r="AT26" s="1" t="b">
        <f t="shared" si="20"/>
        <v>0</v>
      </c>
      <c r="AU26" s="1">
        <f t="shared" si="21"/>
        <v>0</v>
      </c>
      <c r="AV26" s="1">
        <f t="shared" si="22"/>
        <v>0</v>
      </c>
      <c r="AW26" s="1">
        <f t="shared" si="23"/>
        <v>0</v>
      </c>
      <c r="BA26" s="54">
        <f t="shared" si="26"/>
        <v>0</v>
      </c>
      <c r="BB26" s="1">
        <f t="shared" si="27"/>
        <v>0</v>
      </c>
      <c r="BC26" s="1">
        <f t="shared" si="28"/>
        <v>0</v>
      </c>
    </row>
    <row r="27" spans="1:55" ht="17.25" customHeight="1">
      <c r="A27" s="61"/>
      <c r="B27" s="62"/>
      <c r="C27" s="63"/>
      <c r="D27" s="71" t="s">
        <v>177</v>
      </c>
      <c r="E27" s="72">
        <v>0</v>
      </c>
      <c r="F27" s="62"/>
      <c r="G27" s="71" t="s">
        <v>177</v>
      </c>
      <c r="H27" s="72">
        <v>0</v>
      </c>
      <c r="I27" s="32" t="s">
        <v>15</v>
      </c>
      <c r="J27" s="62"/>
      <c r="K27" s="95"/>
      <c r="L27" s="66"/>
      <c r="M27" s="56">
        <f t="shared" si="24"/>
        <v>0</v>
      </c>
      <c r="N27" s="57">
        <f t="shared" si="25"/>
        <v>0</v>
      </c>
      <c r="O27" s="79">
        <f t="shared" si="0"/>
      </c>
      <c r="P27" s="79">
        <f t="shared" si="1"/>
      </c>
      <c r="T27" s="1">
        <v>0</v>
      </c>
      <c r="X27" s="1">
        <v>0</v>
      </c>
      <c r="Y27" s="1">
        <f t="shared" si="2"/>
        <v>0</v>
      </c>
      <c r="Z27" s="1">
        <f t="shared" si="3"/>
        <v>0</v>
      </c>
      <c r="AA27" s="1">
        <f t="shared" si="4"/>
        <v>0</v>
      </c>
      <c r="AB27" s="1">
        <f t="shared" si="5"/>
        <v>1</v>
      </c>
      <c r="AC27" s="1">
        <f t="shared" si="6"/>
        <v>0</v>
      </c>
      <c r="AD27" s="1">
        <f t="shared" si="7"/>
        <v>0</v>
      </c>
      <c r="AE27" s="1" t="b">
        <f t="shared" si="8"/>
        <v>0</v>
      </c>
      <c r="AF27" s="1">
        <f t="shared" si="9"/>
        <v>0</v>
      </c>
      <c r="AG27" s="1">
        <f t="shared" si="10"/>
        <v>0</v>
      </c>
      <c r="AH27" s="1">
        <f t="shared" si="11"/>
        <v>0</v>
      </c>
      <c r="AJ27" s="1">
        <f t="shared" si="12"/>
        <v>0</v>
      </c>
      <c r="AK27" s="1">
        <f t="shared" si="13"/>
        <v>5</v>
      </c>
      <c r="AN27" s="1">
        <f t="shared" si="14"/>
        <v>0</v>
      </c>
      <c r="AO27" s="1">
        <f t="shared" si="15"/>
        <v>0</v>
      </c>
      <c r="AP27" s="1">
        <f t="shared" si="16"/>
        <v>0</v>
      </c>
      <c r="AQ27" s="1">
        <f t="shared" si="17"/>
        <v>1</v>
      </c>
      <c r="AR27" s="1">
        <f t="shared" si="18"/>
        <v>0</v>
      </c>
      <c r="AS27" s="1">
        <f t="shared" si="19"/>
        <v>0</v>
      </c>
      <c r="AT27" s="1" t="b">
        <f t="shared" si="20"/>
        <v>0</v>
      </c>
      <c r="AU27" s="1">
        <f t="shared" si="21"/>
        <v>0</v>
      </c>
      <c r="AV27" s="1">
        <f t="shared" si="22"/>
        <v>0</v>
      </c>
      <c r="AW27" s="1">
        <f t="shared" si="23"/>
        <v>0</v>
      </c>
      <c r="BA27" s="54">
        <f t="shared" si="26"/>
        <v>0</v>
      </c>
      <c r="BB27" s="1">
        <f t="shared" si="27"/>
        <v>0</v>
      </c>
      <c r="BC27" s="1">
        <f t="shared" si="28"/>
        <v>0</v>
      </c>
    </row>
    <row r="28" spans="1:55" ht="17.25" customHeight="1">
      <c r="A28" s="61"/>
      <c r="B28" s="62"/>
      <c r="C28" s="63"/>
      <c r="D28" s="71" t="s">
        <v>177</v>
      </c>
      <c r="E28" s="72">
        <v>0</v>
      </c>
      <c r="F28" s="62"/>
      <c r="G28" s="71" t="s">
        <v>177</v>
      </c>
      <c r="H28" s="72">
        <v>0</v>
      </c>
      <c r="I28" s="32" t="s">
        <v>16</v>
      </c>
      <c r="J28" s="62"/>
      <c r="K28" s="95"/>
      <c r="L28" s="66"/>
      <c r="M28" s="56">
        <f t="shared" si="24"/>
        <v>0</v>
      </c>
      <c r="N28" s="57">
        <f t="shared" si="25"/>
        <v>0</v>
      </c>
      <c r="O28" s="79">
        <f t="shared" si="0"/>
      </c>
      <c r="P28" s="79">
        <f t="shared" si="1"/>
      </c>
      <c r="T28" s="1">
        <v>0</v>
      </c>
      <c r="X28" s="1">
        <v>0</v>
      </c>
      <c r="Y28" s="1">
        <f t="shared" si="2"/>
        <v>0</v>
      </c>
      <c r="Z28" s="1">
        <f t="shared" si="3"/>
        <v>0</v>
      </c>
      <c r="AA28" s="1">
        <f t="shared" si="4"/>
        <v>0</v>
      </c>
      <c r="AB28" s="1">
        <f t="shared" si="5"/>
        <v>1</v>
      </c>
      <c r="AC28" s="1">
        <f t="shared" si="6"/>
        <v>0</v>
      </c>
      <c r="AD28" s="1">
        <f t="shared" si="7"/>
        <v>0</v>
      </c>
      <c r="AE28" s="1" t="b">
        <f t="shared" si="8"/>
        <v>0</v>
      </c>
      <c r="AF28" s="1">
        <f t="shared" si="9"/>
        <v>0</v>
      </c>
      <c r="AG28" s="1">
        <f t="shared" si="10"/>
        <v>0</v>
      </c>
      <c r="AH28" s="1">
        <f t="shared" si="11"/>
        <v>0</v>
      </c>
      <c r="AJ28" s="1">
        <f t="shared" si="12"/>
        <v>0</v>
      </c>
      <c r="AK28" s="1">
        <f t="shared" si="13"/>
        <v>5</v>
      </c>
      <c r="AN28" s="1">
        <f t="shared" si="14"/>
        <v>0</v>
      </c>
      <c r="AO28" s="1">
        <f t="shared" si="15"/>
        <v>0</v>
      </c>
      <c r="AP28" s="1">
        <f t="shared" si="16"/>
        <v>0</v>
      </c>
      <c r="AQ28" s="1">
        <f t="shared" si="17"/>
        <v>1</v>
      </c>
      <c r="AR28" s="1">
        <f t="shared" si="18"/>
        <v>0</v>
      </c>
      <c r="AS28" s="1">
        <f t="shared" si="19"/>
        <v>0</v>
      </c>
      <c r="AT28" s="1" t="b">
        <f t="shared" si="20"/>
        <v>0</v>
      </c>
      <c r="AU28" s="1">
        <f t="shared" si="21"/>
        <v>0</v>
      </c>
      <c r="AV28" s="1">
        <f t="shared" si="22"/>
        <v>0</v>
      </c>
      <c r="AW28" s="1">
        <f t="shared" si="23"/>
        <v>0</v>
      </c>
      <c r="BA28" s="54">
        <f t="shared" si="26"/>
        <v>0</v>
      </c>
      <c r="BB28" s="1">
        <f t="shared" si="27"/>
        <v>0</v>
      </c>
      <c r="BC28" s="1">
        <f t="shared" si="28"/>
        <v>0</v>
      </c>
    </row>
    <row r="29" spans="1:55" s="29" customFormat="1" ht="16.5" customHeight="1">
      <c r="A29" s="64"/>
      <c r="B29" s="62"/>
      <c r="C29" s="63"/>
      <c r="D29" s="71" t="s">
        <v>177</v>
      </c>
      <c r="E29" s="72">
        <v>0</v>
      </c>
      <c r="F29" s="62"/>
      <c r="G29" s="71" t="s">
        <v>177</v>
      </c>
      <c r="H29" s="72">
        <v>0</v>
      </c>
      <c r="I29" s="32" t="s">
        <v>17</v>
      </c>
      <c r="J29" s="62"/>
      <c r="K29" s="95"/>
      <c r="L29" s="66"/>
      <c r="M29" s="56">
        <f t="shared" si="24"/>
        <v>0</v>
      </c>
      <c r="N29" s="57">
        <f t="shared" si="25"/>
        <v>0</v>
      </c>
      <c r="O29" s="79">
        <f t="shared" si="0"/>
      </c>
      <c r="P29" s="79">
        <f t="shared" si="1"/>
      </c>
      <c r="Q29" s="1"/>
      <c r="R29" s="1"/>
      <c r="S29" s="1"/>
      <c r="T29" s="1">
        <v>0</v>
      </c>
      <c r="U29" s="1"/>
      <c r="V29" s="1"/>
      <c r="W29" s="1"/>
      <c r="X29" s="1">
        <v>0</v>
      </c>
      <c r="Y29" s="1">
        <f t="shared" si="2"/>
        <v>0</v>
      </c>
      <c r="Z29" s="1">
        <f t="shared" si="3"/>
        <v>0</v>
      </c>
      <c r="AA29" s="1">
        <f t="shared" si="4"/>
        <v>0</v>
      </c>
      <c r="AB29" s="1">
        <f t="shared" si="5"/>
        <v>1</v>
      </c>
      <c r="AC29" s="1">
        <f t="shared" si="6"/>
        <v>0</v>
      </c>
      <c r="AD29" s="1">
        <f t="shared" si="7"/>
        <v>0</v>
      </c>
      <c r="AE29" s="1" t="b">
        <f t="shared" si="8"/>
        <v>0</v>
      </c>
      <c r="AF29" s="1">
        <f t="shared" si="9"/>
        <v>0</v>
      </c>
      <c r="AG29" s="1">
        <f t="shared" si="10"/>
        <v>0</v>
      </c>
      <c r="AH29" s="1">
        <f t="shared" si="11"/>
        <v>0</v>
      </c>
      <c r="AJ29" s="1">
        <f t="shared" si="12"/>
        <v>0</v>
      </c>
      <c r="AK29" s="1">
        <f t="shared" si="13"/>
        <v>5</v>
      </c>
      <c r="AN29" s="1">
        <f t="shared" si="14"/>
        <v>0</v>
      </c>
      <c r="AO29" s="1">
        <f t="shared" si="15"/>
        <v>0</v>
      </c>
      <c r="AP29" s="1">
        <f t="shared" si="16"/>
        <v>0</v>
      </c>
      <c r="AQ29" s="1">
        <f t="shared" si="17"/>
        <v>1</v>
      </c>
      <c r="AR29" s="1">
        <f t="shared" si="18"/>
        <v>0</v>
      </c>
      <c r="AS29" s="1">
        <f t="shared" si="19"/>
        <v>0</v>
      </c>
      <c r="AT29" s="1" t="b">
        <f t="shared" si="20"/>
        <v>0</v>
      </c>
      <c r="AU29" s="1">
        <f t="shared" si="21"/>
        <v>0</v>
      </c>
      <c r="AV29" s="1">
        <f t="shared" si="22"/>
        <v>0</v>
      </c>
      <c r="AW29" s="1">
        <f t="shared" si="23"/>
        <v>0</v>
      </c>
      <c r="BA29" s="54">
        <f t="shared" si="26"/>
        <v>0</v>
      </c>
      <c r="BB29" s="1">
        <f t="shared" si="27"/>
        <v>0</v>
      </c>
      <c r="BC29" s="1">
        <f t="shared" si="28"/>
        <v>0</v>
      </c>
    </row>
    <row r="30" spans="1:55" ht="17.25" customHeight="1">
      <c r="A30" s="61"/>
      <c r="B30" s="62"/>
      <c r="C30" s="63"/>
      <c r="D30" s="71" t="s">
        <v>177</v>
      </c>
      <c r="E30" s="72">
        <v>0</v>
      </c>
      <c r="F30" s="62"/>
      <c r="G30" s="71" t="s">
        <v>177</v>
      </c>
      <c r="H30" s="72">
        <v>0</v>
      </c>
      <c r="I30" s="32" t="s">
        <v>18</v>
      </c>
      <c r="J30" s="62"/>
      <c r="K30" s="95"/>
      <c r="L30" s="66"/>
      <c r="M30" s="56">
        <f t="shared" si="24"/>
        <v>0</v>
      </c>
      <c r="N30" s="57">
        <f t="shared" si="25"/>
        <v>0</v>
      </c>
      <c r="O30" s="79">
        <f t="shared" si="0"/>
      </c>
      <c r="P30" s="79">
        <f t="shared" si="1"/>
      </c>
      <c r="T30" s="1">
        <v>0</v>
      </c>
      <c r="X30" s="1">
        <v>0</v>
      </c>
      <c r="Y30" s="1">
        <f t="shared" si="2"/>
        <v>0</v>
      </c>
      <c r="Z30" s="1">
        <f t="shared" si="3"/>
        <v>0</v>
      </c>
      <c r="AA30" s="1">
        <f t="shared" si="4"/>
        <v>0</v>
      </c>
      <c r="AB30" s="1">
        <f t="shared" si="5"/>
        <v>1</v>
      </c>
      <c r="AC30" s="1">
        <f t="shared" si="6"/>
        <v>0</v>
      </c>
      <c r="AD30" s="1">
        <f t="shared" si="7"/>
        <v>0</v>
      </c>
      <c r="AE30" s="1" t="b">
        <f t="shared" si="8"/>
        <v>0</v>
      </c>
      <c r="AF30" s="1">
        <f t="shared" si="9"/>
        <v>0</v>
      </c>
      <c r="AG30" s="1">
        <f t="shared" si="10"/>
        <v>0</v>
      </c>
      <c r="AH30" s="1">
        <f t="shared" si="11"/>
        <v>0</v>
      </c>
      <c r="AJ30" s="1">
        <f t="shared" si="12"/>
        <v>0</v>
      </c>
      <c r="AK30" s="1">
        <f t="shared" si="13"/>
        <v>5</v>
      </c>
      <c r="AN30" s="1">
        <f t="shared" si="14"/>
        <v>0</v>
      </c>
      <c r="AO30" s="1">
        <f t="shared" si="15"/>
        <v>0</v>
      </c>
      <c r="AP30" s="1">
        <f t="shared" si="16"/>
        <v>0</v>
      </c>
      <c r="AQ30" s="1">
        <f t="shared" si="17"/>
        <v>1</v>
      </c>
      <c r="AR30" s="1">
        <f t="shared" si="18"/>
        <v>0</v>
      </c>
      <c r="AS30" s="1">
        <f t="shared" si="19"/>
        <v>0</v>
      </c>
      <c r="AT30" s="1" t="b">
        <f t="shared" si="20"/>
        <v>0</v>
      </c>
      <c r="AU30" s="1">
        <f t="shared" si="21"/>
        <v>0</v>
      </c>
      <c r="AV30" s="1">
        <f t="shared" si="22"/>
        <v>0</v>
      </c>
      <c r="AW30" s="1">
        <f t="shared" si="23"/>
        <v>0</v>
      </c>
      <c r="BA30" s="54">
        <f t="shared" si="26"/>
        <v>0</v>
      </c>
      <c r="BB30" s="1">
        <f t="shared" si="27"/>
        <v>0</v>
      </c>
      <c r="BC30" s="1">
        <f t="shared" si="28"/>
        <v>0</v>
      </c>
    </row>
    <row r="31" spans="1:55" s="29" customFormat="1" ht="17.25" customHeight="1">
      <c r="A31" s="61"/>
      <c r="B31" s="62"/>
      <c r="C31" s="63"/>
      <c r="D31" s="71" t="s">
        <v>177</v>
      </c>
      <c r="E31" s="72">
        <v>0</v>
      </c>
      <c r="F31" s="62"/>
      <c r="G31" s="71" t="s">
        <v>177</v>
      </c>
      <c r="H31" s="72">
        <v>0</v>
      </c>
      <c r="I31" s="32" t="s">
        <v>19</v>
      </c>
      <c r="J31" s="62"/>
      <c r="K31" s="95"/>
      <c r="L31" s="66"/>
      <c r="M31" s="56">
        <f t="shared" si="24"/>
        <v>0</v>
      </c>
      <c r="N31" s="57">
        <f t="shared" si="25"/>
        <v>0</v>
      </c>
      <c r="O31" s="79">
        <f t="shared" si="0"/>
      </c>
      <c r="P31" s="79">
        <f t="shared" si="1"/>
      </c>
      <c r="Q31" s="1"/>
      <c r="R31" s="1"/>
      <c r="S31" s="1"/>
      <c r="T31" s="1">
        <v>0</v>
      </c>
      <c r="U31" s="1"/>
      <c r="V31" s="1"/>
      <c r="W31" s="1"/>
      <c r="X31" s="1">
        <v>0</v>
      </c>
      <c r="Y31" s="1">
        <f t="shared" si="2"/>
        <v>0</v>
      </c>
      <c r="Z31" s="1">
        <f t="shared" si="3"/>
        <v>0</v>
      </c>
      <c r="AA31" s="1">
        <f t="shared" si="4"/>
        <v>0</v>
      </c>
      <c r="AB31" s="1">
        <f t="shared" si="5"/>
        <v>1</v>
      </c>
      <c r="AC31" s="1">
        <f t="shared" si="6"/>
        <v>0</v>
      </c>
      <c r="AD31" s="1">
        <f t="shared" si="7"/>
        <v>0</v>
      </c>
      <c r="AE31" s="1" t="b">
        <f t="shared" si="8"/>
        <v>0</v>
      </c>
      <c r="AF31" s="1">
        <f t="shared" si="9"/>
        <v>0</v>
      </c>
      <c r="AG31" s="1">
        <f t="shared" si="10"/>
        <v>0</v>
      </c>
      <c r="AH31" s="1">
        <f t="shared" si="11"/>
        <v>0</v>
      </c>
      <c r="AI31" s="1"/>
      <c r="AJ31" s="1">
        <f t="shared" si="12"/>
        <v>0</v>
      </c>
      <c r="AK31" s="1">
        <f t="shared" si="13"/>
        <v>5</v>
      </c>
      <c r="AL31" s="1"/>
      <c r="AM31" s="1"/>
      <c r="AN31" s="1">
        <f t="shared" si="14"/>
        <v>0</v>
      </c>
      <c r="AO31" s="1">
        <f t="shared" si="15"/>
        <v>0</v>
      </c>
      <c r="AP31" s="1">
        <f t="shared" si="16"/>
        <v>0</v>
      </c>
      <c r="AQ31" s="1">
        <f t="shared" si="17"/>
        <v>1</v>
      </c>
      <c r="AR31" s="1">
        <f t="shared" si="18"/>
        <v>0</v>
      </c>
      <c r="AS31" s="1">
        <f t="shared" si="19"/>
        <v>0</v>
      </c>
      <c r="AT31" s="1" t="b">
        <f t="shared" si="20"/>
        <v>0</v>
      </c>
      <c r="AU31" s="1">
        <f t="shared" si="21"/>
        <v>0</v>
      </c>
      <c r="AV31" s="1">
        <f t="shared" si="22"/>
        <v>0</v>
      </c>
      <c r="AW31" s="1">
        <f t="shared" si="23"/>
        <v>0</v>
      </c>
      <c r="AX31" s="1"/>
      <c r="AY31" s="1"/>
      <c r="AZ31" s="1"/>
      <c r="BA31" s="54">
        <f t="shared" si="26"/>
        <v>0</v>
      </c>
      <c r="BB31" s="1">
        <f t="shared" si="27"/>
        <v>0</v>
      </c>
      <c r="BC31" s="1">
        <f t="shared" si="28"/>
        <v>0</v>
      </c>
    </row>
    <row r="32" spans="1:55" s="29" customFormat="1" ht="18" customHeight="1">
      <c r="A32" s="61"/>
      <c r="B32" s="62"/>
      <c r="C32" s="63"/>
      <c r="D32" s="71" t="s">
        <v>177</v>
      </c>
      <c r="E32" s="72">
        <v>0</v>
      </c>
      <c r="F32" s="62"/>
      <c r="G32" s="71" t="s">
        <v>177</v>
      </c>
      <c r="H32" s="72">
        <v>0</v>
      </c>
      <c r="I32" s="32" t="s">
        <v>42</v>
      </c>
      <c r="J32" s="62"/>
      <c r="K32" s="95"/>
      <c r="L32" s="66"/>
      <c r="M32" s="56">
        <f t="shared" si="24"/>
        <v>0</v>
      </c>
      <c r="N32" s="57">
        <f t="shared" si="25"/>
        <v>0</v>
      </c>
      <c r="O32" s="79">
        <f t="shared" si="0"/>
      </c>
      <c r="P32" s="79">
        <f t="shared" si="1"/>
      </c>
      <c r="Q32" s="1"/>
      <c r="R32" s="1"/>
      <c r="S32" s="1"/>
      <c r="T32" s="1">
        <v>0</v>
      </c>
      <c r="U32" s="1"/>
      <c r="V32" s="1"/>
      <c r="W32" s="1"/>
      <c r="X32" s="1">
        <v>0</v>
      </c>
      <c r="Y32" s="1">
        <f t="shared" si="2"/>
        <v>0</v>
      </c>
      <c r="Z32" s="1">
        <f t="shared" si="3"/>
        <v>0</v>
      </c>
      <c r="AA32" s="1">
        <f t="shared" si="4"/>
        <v>0</v>
      </c>
      <c r="AB32" s="1">
        <f t="shared" si="5"/>
        <v>1</v>
      </c>
      <c r="AC32" s="1">
        <f t="shared" si="6"/>
        <v>0</v>
      </c>
      <c r="AD32" s="1">
        <f t="shared" si="7"/>
        <v>0</v>
      </c>
      <c r="AE32" s="1" t="b">
        <f t="shared" si="8"/>
        <v>0</v>
      </c>
      <c r="AF32" s="1">
        <f t="shared" si="9"/>
        <v>0</v>
      </c>
      <c r="AG32" s="1">
        <f t="shared" si="10"/>
        <v>0</v>
      </c>
      <c r="AH32" s="1">
        <f t="shared" si="11"/>
        <v>0</v>
      </c>
      <c r="AI32" s="1"/>
      <c r="AJ32" s="1">
        <f t="shared" si="12"/>
        <v>0</v>
      </c>
      <c r="AK32" s="1">
        <f t="shared" si="13"/>
        <v>5</v>
      </c>
      <c r="AL32" s="1"/>
      <c r="AM32" s="1"/>
      <c r="AN32" s="1">
        <f t="shared" si="14"/>
        <v>0</v>
      </c>
      <c r="AO32" s="1">
        <f t="shared" si="15"/>
        <v>0</v>
      </c>
      <c r="AP32" s="1">
        <f t="shared" si="16"/>
        <v>0</v>
      </c>
      <c r="AQ32" s="1">
        <f t="shared" si="17"/>
        <v>1</v>
      </c>
      <c r="AR32" s="1">
        <f t="shared" si="18"/>
        <v>0</v>
      </c>
      <c r="AS32" s="1">
        <f t="shared" si="19"/>
        <v>0</v>
      </c>
      <c r="AT32" s="1" t="b">
        <f t="shared" si="20"/>
        <v>0</v>
      </c>
      <c r="AU32" s="1">
        <f t="shared" si="21"/>
        <v>0</v>
      </c>
      <c r="AV32" s="1">
        <f t="shared" si="22"/>
        <v>0</v>
      </c>
      <c r="AW32" s="1">
        <f t="shared" si="23"/>
        <v>0</v>
      </c>
      <c r="AX32" s="1"/>
      <c r="AY32" s="1"/>
      <c r="AZ32" s="1"/>
      <c r="BA32" s="54">
        <f t="shared" si="26"/>
        <v>0</v>
      </c>
      <c r="BB32" s="1">
        <f t="shared" si="27"/>
        <v>0</v>
      </c>
      <c r="BC32" s="1">
        <f t="shared" si="28"/>
        <v>0</v>
      </c>
    </row>
    <row r="33" spans="1:55" s="29" customFormat="1" ht="15">
      <c r="A33" s="61"/>
      <c r="B33" s="62"/>
      <c r="C33" s="63"/>
      <c r="D33" s="71" t="s">
        <v>177</v>
      </c>
      <c r="E33" s="72">
        <v>0</v>
      </c>
      <c r="F33" s="62"/>
      <c r="G33" s="71" t="s">
        <v>177</v>
      </c>
      <c r="H33" s="72">
        <v>0</v>
      </c>
      <c r="I33" s="32" t="s">
        <v>43</v>
      </c>
      <c r="J33" s="62"/>
      <c r="K33" s="95"/>
      <c r="L33" s="66"/>
      <c r="M33" s="56">
        <f t="shared" si="24"/>
        <v>0</v>
      </c>
      <c r="N33" s="57">
        <f t="shared" si="25"/>
        <v>0</v>
      </c>
      <c r="O33" s="79">
        <f t="shared" si="0"/>
      </c>
      <c r="P33" s="79">
        <f t="shared" si="1"/>
      </c>
      <c r="Q33" s="1"/>
      <c r="R33" s="1"/>
      <c r="S33" s="1"/>
      <c r="T33" s="1">
        <v>0</v>
      </c>
      <c r="U33" s="1"/>
      <c r="V33" s="1"/>
      <c r="W33" s="1"/>
      <c r="X33" s="1">
        <v>0</v>
      </c>
      <c r="Y33" s="1">
        <f t="shared" si="2"/>
        <v>0</v>
      </c>
      <c r="Z33" s="1">
        <f t="shared" si="3"/>
        <v>0</v>
      </c>
      <c r="AA33" s="1">
        <f t="shared" si="4"/>
        <v>0</v>
      </c>
      <c r="AB33" s="1">
        <f t="shared" si="5"/>
        <v>1</v>
      </c>
      <c r="AC33" s="1">
        <f t="shared" si="6"/>
        <v>0</v>
      </c>
      <c r="AD33" s="1">
        <f t="shared" si="7"/>
        <v>0</v>
      </c>
      <c r="AE33" s="1" t="b">
        <f t="shared" si="8"/>
        <v>0</v>
      </c>
      <c r="AF33" s="1">
        <f t="shared" si="9"/>
        <v>0</v>
      </c>
      <c r="AG33" s="1">
        <f t="shared" si="10"/>
        <v>0</v>
      </c>
      <c r="AH33" s="1">
        <f t="shared" si="11"/>
        <v>0</v>
      </c>
      <c r="AI33" s="1"/>
      <c r="AJ33" s="1">
        <f t="shared" si="12"/>
        <v>0</v>
      </c>
      <c r="AK33" s="1">
        <f t="shared" si="13"/>
        <v>5</v>
      </c>
      <c r="AL33" s="1"/>
      <c r="AM33" s="1"/>
      <c r="AN33" s="1">
        <f t="shared" si="14"/>
        <v>0</v>
      </c>
      <c r="AO33" s="1">
        <f t="shared" si="15"/>
        <v>0</v>
      </c>
      <c r="AP33" s="1">
        <f t="shared" si="16"/>
        <v>0</v>
      </c>
      <c r="AQ33" s="1">
        <f t="shared" si="17"/>
        <v>1</v>
      </c>
      <c r="AR33" s="1">
        <f t="shared" si="18"/>
        <v>0</v>
      </c>
      <c r="AS33" s="1">
        <f t="shared" si="19"/>
        <v>0</v>
      </c>
      <c r="AT33" s="1" t="b">
        <f t="shared" si="20"/>
        <v>0</v>
      </c>
      <c r="AU33" s="1">
        <f t="shared" si="21"/>
        <v>0</v>
      </c>
      <c r="AV33" s="1">
        <f t="shared" si="22"/>
        <v>0</v>
      </c>
      <c r="AW33" s="1">
        <f t="shared" si="23"/>
        <v>0</v>
      </c>
      <c r="AX33" s="1"/>
      <c r="AY33" s="1"/>
      <c r="AZ33" s="1"/>
      <c r="BA33" s="54">
        <f t="shared" si="26"/>
        <v>0</v>
      </c>
      <c r="BB33" s="1">
        <f t="shared" si="27"/>
        <v>0</v>
      </c>
      <c r="BC33" s="1">
        <f t="shared" si="28"/>
        <v>0</v>
      </c>
    </row>
    <row r="34" spans="1:55" ht="15">
      <c r="A34" s="61"/>
      <c r="B34" s="62"/>
      <c r="C34" s="63"/>
      <c r="D34" s="71" t="s">
        <v>177</v>
      </c>
      <c r="E34" s="72">
        <v>0</v>
      </c>
      <c r="F34" s="62"/>
      <c r="G34" s="71" t="s">
        <v>177</v>
      </c>
      <c r="H34" s="72">
        <v>0</v>
      </c>
      <c r="I34" s="32" t="s">
        <v>44</v>
      </c>
      <c r="J34" s="62"/>
      <c r="K34" s="95"/>
      <c r="L34" s="66"/>
      <c r="M34" s="56">
        <f t="shared" si="24"/>
        <v>0</v>
      </c>
      <c r="N34" s="57">
        <f t="shared" si="25"/>
        <v>0</v>
      </c>
      <c r="O34" s="79">
        <f t="shared" si="0"/>
      </c>
      <c r="P34" s="79">
        <f t="shared" si="1"/>
      </c>
      <c r="T34" s="1">
        <v>0</v>
      </c>
      <c r="X34" s="1">
        <v>0</v>
      </c>
      <c r="Y34" s="1">
        <f t="shared" si="2"/>
        <v>0</v>
      </c>
      <c r="Z34" s="1">
        <f t="shared" si="3"/>
        <v>0</v>
      </c>
      <c r="AA34" s="1">
        <f t="shared" si="4"/>
        <v>0</v>
      </c>
      <c r="AB34" s="1">
        <f t="shared" si="5"/>
        <v>1</v>
      </c>
      <c r="AC34" s="1">
        <f t="shared" si="6"/>
        <v>0</v>
      </c>
      <c r="AD34" s="1">
        <f t="shared" si="7"/>
        <v>0</v>
      </c>
      <c r="AE34" s="1" t="b">
        <f t="shared" si="8"/>
        <v>0</v>
      </c>
      <c r="AF34" s="1">
        <f t="shared" si="9"/>
        <v>0</v>
      </c>
      <c r="AG34" s="1">
        <f t="shared" si="10"/>
        <v>0</v>
      </c>
      <c r="AH34" s="1">
        <f t="shared" si="11"/>
        <v>0</v>
      </c>
      <c r="AJ34" s="1">
        <f t="shared" si="12"/>
        <v>0</v>
      </c>
      <c r="AK34" s="1">
        <f t="shared" si="13"/>
        <v>5</v>
      </c>
      <c r="AN34" s="1">
        <f t="shared" si="14"/>
        <v>0</v>
      </c>
      <c r="AO34" s="1">
        <f t="shared" si="15"/>
        <v>0</v>
      </c>
      <c r="AP34" s="1">
        <f t="shared" si="16"/>
        <v>0</v>
      </c>
      <c r="AQ34" s="1">
        <f t="shared" si="17"/>
        <v>1</v>
      </c>
      <c r="AR34" s="1">
        <f t="shared" si="18"/>
        <v>0</v>
      </c>
      <c r="AS34" s="1">
        <f t="shared" si="19"/>
        <v>0</v>
      </c>
      <c r="AT34" s="1" t="b">
        <f t="shared" si="20"/>
        <v>0</v>
      </c>
      <c r="AU34" s="1">
        <f t="shared" si="21"/>
        <v>0</v>
      </c>
      <c r="AV34" s="1">
        <f t="shared" si="22"/>
        <v>0</v>
      </c>
      <c r="AW34" s="1">
        <f t="shared" si="23"/>
        <v>0</v>
      </c>
      <c r="BA34" s="54">
        <f t="shared" si="26"/>
        <v>0</v>
      </c>
      <c r="BB34" s="1">
        <f t="shared" si="27"/>
        <v>0</v>
      </c>
      <c r="BC34" s="1">
        <f t="shared" si="28"/>
        <v>0</v>
      </c>
    </row>
    <row r="35" spans="1:55" ht="15">
      <c r="A35" s="61"/>
      <c r="B35" s="62"/>
      <c r="C35" s="63"/>
      <c r="D35" s="71" t="s">
        <v>177</v>
      </c>
      <c r="E35" s="72">
        <v>0</v>
      </c>
      <c r="F35" s="62"/>
      <c r="G35" s="71" t="s">
        <v>177</v>
      </c>
      <c r="H35" s="72">
        <v>0</v>
      </c>
      <c r="I35" s="32" t="s">
        <v>45</v>
      </c>
      <c r="J35" s="62"/>
      <c r="K35" s="95"/>
      <c r="L35" s="66"/>
      <c r="M35" s="56">
        <f t="shared" si="24"/>
        <v>0</v>
      </c>
      <c r="N35" s="57">
        <f t="shared" si="25"/>
        <v>0</v>
      </c>
      <c r="O35" s="79">
        <f>IF(K35&lt;&gt;0,AH35,"")</f>
      </c>
      <c r="P35" s="79">
        <f>IF(K35&lt;&gt;0,AW35,"")</f>
      </c>
      <c r="T35" s="1">
        <v>0</v>
      </c>
      <c r="X35" s="1">
        <v>0</v>
      </c>
      <c r="Y35" s="1">
        <f t="shared" si="2"/>
        <v>0</v>
      </c>
      <c r="Z35" s="1">
        <f>X35/$Z$4</f>
        <v>0</v>
      </c>
      <c r="AA35" s="1">
        <f>(T35-$T$8)*2/$Z$4</f>
        <v>0</v>
      </c>
      <c r="AB35" s="1">
        <f>SIN(Y35)*SIN(Z35)+COS(Y35)*COS(Z35)*COS(AA35)</f>
        <v>1</v>
      </c>
      <c r="AC35" s="1">
        <f t="shared" si="6"/>
        <v>0</v>
      </c>
      <c r="AD35" s="1">
        <f t="shared" si="7"/>
        <v>0</v>
      </c>
      <c r="AE35" s="1" t="b">
        <f>IF(Y35&lt;&gt;Z35,90*(1+ABS(Y35-Z35)/(Y35-Z35)))</f>
        <v>0</v>
      </c>
      <c r="AF35" s="1">
        <f>IF(AA35&lt;&gt;0,90+$Z$4*ATAN((SIN(Y35)*AB35-SIN(Z35))/(SIN(AA35)*COS(Y35)^2)),AE35*1)</f>
        <v>0</v>
      </c>
      <c r="AG35" s="1">
        <f>IF(SIN(AA35)&lt;0,AF35+180,AF35*1)</f>
        <v>0</v>
      </c>
      <c r="AH35" s="1">
        <f t="shared" si="11"/>
        <v>0</v>
      </c>
      <c r="AJ35" s="1">
        <f>6365.11*AD35</f>
        <v>0</v>
      </c>
      <c r="AK35" s="1">
        <f t="shared" si="13"/>
        <v>5</v>
      </c>
      <c r="AN35" s="1">
        <f>X35/$Z$4</f>
        <v>0</v>
      </c>
      <c r="AO35" s="1">
        <f t="shared" si="15"/>
        <v>0</v>
      </c>
      <c r="AP35" s="1">
        <f>($T$8-T35)*2/$Z$4</f>
        <v>0</v>
      </c>
      <c r="AQ35" s="1">
        <f>SIN(AN35)*SIN(AO35)+COS(AN35)*COS(AO35)*COS(AP35)</f>
        <v>1</v>
      </c>
      <c r="AR35" s="1">
        <f t="shared" si="18"/>
        <v>0</v>
      </c>
      <c r="AS35" s="1">
        <f>IF(AC35&lt;0,180/$Z$4+AC35,AC35)</f>
        <v>0</v>
      </c>
      <c r="AT35" s="1" t="b">
        <f>IF(AN35&lt;&gt;AO35,90*(1+ABS(AN35-AO35)/(AN35-AO35)))</f>
        <v>0</v>
      </c>
      <c r="AU35" s="1">
        <f>IF(AP35&lt;&gt;0,90+$Z$4*ATAN((SIN(AN35)*AQ35-SIN(AO35))/(SIN(AP35)*COS(AN35)^2)),AT35*1)</f>
        <v>0</v>
      </c>
      <c r="AV35" s="1">
        <f>IF(SIN(AP35)&lt;0,AU35+180,AU35*1)</f>
        <v>0</v>
      </c>
      <c r="AW35" s="1">
        <f t="shared" si="23"/>
        <v>0</v>
      </c>
      <c r="BA35" s="54">
        <f t="shared" si="26"/>
        <v>0</v>
      </c>
      <c r="BB35" s="1">
        <f t="shared" si="27"/>
        <v>0</v>
      </c>
      <c r="BC35" s="1">
        <f t="shared" si="28"/>
        <v>0</v>
      </c>
    </row>
    <row r="36" spans="1:55" ht="15">
      <c r="A36" s="61"/>
      <c r="B36" s="62"/>
      <c r="C36" s="63"/>
      <c r="D36" s="71" t="s">
        <v>177</v>
      </c>
      <c r="E36" s="72">
        <v>0</v>
      </c>
      <c r="F36" s="62"/>
      <c r="G36" s="71" t="s">
        <v>177</v>
      </c>
      <c r="H36" s="72">
        <v>0</v>
      </c>
      <c r="I36" s="32" t="s">
        <v>46</v>
      </c>
      <c r="J36" s="62"/>
      <c r="K36" s="95"/>
      <c r="L36" s="66"/>
      <c r="M36" s="56">
        <f t="shared" si="24"/>
        <v>0</v>
      </c>
      <c r="N36" s="57">
        <f t="shared" si="25"/>
        <v>0</v>
      </c>
      <c r="O36" s="79">
        <f>IF(K36&lt;&gt;0,AH36,"")</f>
      </c>
      <c r="P36" s="79">
        <f>IF(K36&lt;&gt;0,AW36,"")</f>
      </c>
      <c r="T36" s="1">
        <v>0</v>
      </c>
      <c r="X36" s="1">
        <v>0</v>
      </c>
      <c r="Y36" s="1">
        <f t="shared" si="2"/>
        <v>0</v>
      </c>
      <c r="Z36" s="1">
        <f>X36/$Z$4</f>
        <v>0</v>
      </c>
      <c r="AA36" s="1">
        <f>(T36-$T$8)*2/$Z$4</f>
        <v>0</v>
      </c>
      <c r="AB36" s="1">
        <f>SIN(Y36)*SIN(Z36)+COS(Y36)*COS(Z36)*COS(AA36)</f>
        <v>1</v>
      </c>
      <c r="AC36" s="1">
        <f t="shared" si="6"/>
        <v>0</v>
      </c>
      <c r="AD36" s="1">
        <f t="shared" si="7"/>
        <v>0</v>
      </c>
      <c r="AE36" s="1" t="b">
        <f>IF(Y36&lt;&gt;Z36,90*(1+ABS(Y36-Z36)/(Y36-Z36)))</f>
        <v>0</v>
      </c>
      <c r="AF36" s="1">
        <f>IF(AA36&lt;&gt;0,90+$Z$4*ATAN((SIN(Y36)*AB36-SIN(Z36))/(SIN(AA36)*COS(Y36)^2)),AE36*1)</f>
        <v>0</v>
      </c>
      <c r="AG36" s="1">
        <f>IF(SIN(AA36)&lt;0,AF36+180,AF36*1)</f>
        <v>0</v>
      </c>
      <c r="AH36" s="1">
        <f t="shared" si="11"/>
        <v>0</v>
      </c>
      <c r="AJ36" s="1">
        <f>6365.11*AD36</f>
        <v>0</v>
      </c>
      <c r="AK36" s="1">
        <f t="shared" si="13"/>
        <v>5</v>
      </c>
      <c r="AN36" s="1">
        <f>X36/$Z$4</f>
        <v>0</v>
      </c>
      <c r="AO36" s="1">
        <f t="shared" si="15"/>
        <v>0</v>
      </c>
      <c r="AP36" s="1">
        <f>($T$8-T36)*2/$Z$4</f>
        <v>0</v>
      </c>
      <c r="AQ36" s="1">
        <f>SIN(AN36)*SIN(AO36)+COS(AN36)*COS(AO36)*COS(AP36)</f>
        <v>1</v>
      </c>
      <c r="AR36" s="1">
        <f t="shared" si="18"/>
        <v>0</v>
      </c>
      <c r="AS36" s="1">
        <f>IF(AC36&lt;0,180/$Z$4+AC36,AC36)</f>
        <v>0</v>
      </c>
      <c r="AT36" s="1" t="b">
        <f>IF(AN36&lt;&gt;AO36,90*(1+ABS(AN36-AO36)/(AN36-AO36)))</f>
        <v>0</v>
      </c>
      <c r="AU36" s="1">
        <f>IF(AP36&lt;&gt;0,90+$Z$4*ATAN((SIN(AN36)*AQ36-SIN(AO36))/(SIN(AP36)*COS(AN36)^2)),AT36*1)</f>
        <v>0</v>
      </c>
      <c r="AV36" s="1">
        <f>IF(SIN(AP36)&lt;0,AU36+180,AU36*1)</f>
        <v>0</v>
      </c>
      <c r="AW36" s="1">
        <f t="shared" si="23"/>
        <v>0</v>
      </c>
      <c r="BA36" s="54">
        <f t="shared" si="26"/>
        <v>0</v>
      </c>
      <c r="BB36" s="1">
        <f t="shared" si="27"/>
        <v>0</v>
      </c>
      <c r="BC36" s="1">
        <f t="shared" si="28"/>
        <v>0</v>
      </c>
    </row>
    <row r="37" spans="1:55" ht="15">
      <c r="A37" s="61"/>
      <c r="B37" s="62"/>
      <c r="C37" s="63"/>
      <c r="D37" s="71" t="s">
        <v>177</v>
      </c>
      <c r="E37" s="72">
        <v>0</v>
      </c>
      <c r="F37" s="62"/>
      <c r="G37" s="71" t="s">
        <v>177</v>
      </c>
      <c r="H37" s="72">
        <v>0</v>
      </c>
      <c r="I37" s="32" t="s">
        <v>49</v>
      </c>
      <c r="J37" s="62"/>
      <c r="K37" s="95"/>
      <c r="L37" s="66"/>
      <c r="M37" s="56">
        <f t="shared" si="24"/>
        <v>0</v>
      </c>
      <c r="N37" s="57">
        <f t="shared" si="25"/>
        <v>0</v>
      </c>
      <c r="O37" s="79">
        <f>IF(K37&lt;&gt;0,AH37,"")</f>
      </c>
      <c r="P37" s="79">
        <f>IF(K37&lt;&gt;0,AW37,"")</f>
      </c>
      <c r="T37" s="1">
        <v>0</v>
      </c>
      <c r="X37" s="1">
        <v>0</v>
      </c>
      <c r="Y37" s="1">
        <f t="shared" si="2"/>
        <v>0</v>
      </c>
      <c r="Z37" s="1">
        <f>X37/$Z$4</f>
        <v>0</v>
      </c>
      <c r="AA37" s="1">
        <f>(T37-$T$8)*2/$Z$4</f>
        <v>0</v>
      </c>
      <c r="AB37" s="1">
        <f>SIN(Y37)*SIN(Z37)+COS(Y37)*COS(Z37)*COS(AA37)</f>
        <v>1</v>
      </c>
      <c r="AC37" s="1">
        <f t="shared" si="6"/>
        <v>0</v>
      </c>
      <c r="AD37" s="1">
        <f t="shared" si="7"/>
        <v>0</v>
      </c>
      <c r="AE37" s="1" t="b">
        <f>IF(Y37&lt;&gt;Z37,90*(1+ABS(Y37-Z37)/(Y37-Z37)))</f>
        <v>0</v>
      </c>
      <c r="AF37" s="1">
        <f>IF(AA37&lt;&gt;0,90+$Z$4*ATAN((SIN(Y37)*AB37-SIN(Z37))/(SIN(AA37)*COS(Y37)^2)),AE37*1)</f>
        <v>0</v>
      </c>
      <c r="AG37" s="1">
        <f>IF(SIN(AA37)&lt;0,AF37+180,AF37*1)</f>
        <v>0</v>
      </c>
      <c r="AH37" s="1">
        <f t="shared" si="11"/>
        <v>0</v>
      </c>
      <c r="AJ37" s="1">
        <f>6365.11*AD37</f>
        <v>0</v>
      </c>
      <c r="AK37" s="1">
        <f t="shared" si="13"/>
        <v>5</v>
      </c>
      <c r="AN37" s="1">
        <f>X37/$Z$4</f>
        <v>0</v>
      </c>
      <c r="AO37" s="1">
        <f t="shared" si="15"/>
        <v>0</v>
      </c>
      <c r="AP37" s="1">
        <f>($T$8-T37)*2/$Z$4</f>
        <v>0</v>
      </c>
      <c r="AQ37" s="1">
        <f>SIN(AN37)*SIN(AO37)+COS(AN37)*COS(AO37)*COS(AP37)</f>
        <v>1</v>
      </c>
      <c r="AR37" s="1">
        <f t="shared" si="18"/>
        <v>0</v>
      </c>
      <c r="AS37" s="1">
        <f>IF(AC37&lt;0,180/$Z$4+AC37,AC37)</f>
        <v>0</v>
      </c>
      <c r="AT37" s="1" t="b">
        <f>IF(AN37&lt;&gt;AO37,90*(1+ABS(AN37-AO37)/(AN37-AO37)))</f>
        <v>0</v>
      </c>
      <c r="AU37" s="1">
        <f>IF(AP37&lt;&gt;0,90+$Z$4*ATAN((SIN(AN37)*AQ37-SIN(AO37))/(SIN(AP37)*COS(AN37)^2)),AT37*1)</f>
        <v>0</v>
      </c>
      <c r="AV37" s="1">
        <f>IF(SIN(AP37)&lt;0,AU37+180,AU37*1)</f>
        <v>0</v>
      </c>
      <c r="AW37" s="1">
        <f t="shared" si="23"/>
        <v>0</v>
      </c>
      <c r="BA37" s="54">
        <f t="shared" si="26"/>
        <v>0</v>
      </c>
      <c r="BB37" s="1">
        <f t="shared" si="27"/>
        <v>0</v>
      </c>
      <c r="BC37" s="1">
        <f t="shared" si="28"/>
        <v>0</v>
      </c>
    </row>
    <row r="38" spans="1:55" ht="15">
      <c r="A38" s="61"/>
      <c r="B38" s="62"/>
      <c r="C38" s="63"/>
      <c r="D38" s="71" t="s">
        <v>177</v>
      </c>
      <c r="E38" s="72">
        <v>0</v>
      </c>
      <c r="F38" s="62"/>
      <c r="G38" s="71" t="s">
        <v>177</v>
      </c>
      <c r="H38" s="72">
        <v>0</v>
      </c>
      <c r="I38" s="32" t="s">
        <v>50</v>
      </c>
      <c r="J38" s="62"/>
      <c r="K38" s="95"/>
      <c r="L38" s="66"/>
      <c r="M38" s="56">
        <f t="shared" si="24"/>
        <v>0</v>
      </c>
      <c r="N38" s="57">
        <f t="shared" si="25"/>
        <v>0</v>
      </c>
      <c r="O38" s="79">
        <f>IF(K38&lt;&gt;0,AH38,"")</f>
      </c>
      <c r="P38" s="79">
        <f>IF(K38&lt;&gt;0,AW38,"")</f>
      </c>
      <c r="T38" s="1">
        <v>0</v>
      </c>
      <c r="X38" s="1">
        <v>0</v>
      </c>
      <c r="Y38" s="1">
        <f t="shared" si="2"/>
        <v>0</v>
      </c>
      <c r="Z38" s="1">
        <f>X38/$Z$4</f>
        <v>0</v>
      </c>
      <c r="AA38" s="1">
        <f>(T38-$T$8)*2/$Z$4</f>
        <v>0</v>
      </c>
      <c r="AB38" s="1">
        <f>SIN(Y38)*SIN(Z38)+COS(Y38)*COS(Z38)*COS(AA38)</f>
        <v>1</v>
      </c>
      <c r="AC38" s="1">
        <f t="shared" si="6"/>
        <v>0</v>
      </c>
      <c r="AD38" s="1">
        <f t="shared" si="7"/>
        <v>0</v>
      </c>
      <c r="AE38" s="1" t="b">
        <f>IF(Y38&lt;&gt;Z38,90*(1+ABS(Y38-Z38)/(Y38-Z38)))</f>
        <v>0</v>
      </c>
      <c r="AF38" s="1">
        <f>IF(AA38&lt;&gt;0,90+$Z$4*ATAN((SIN(Y38)*AB38-SIN(Z38))/(SIN(AA38)*COS(Y38)^2)),AE38*1)</f>
        <v>0</v>
      </c>
      <c r="AG38" s="1">
        <f>IF(SIN(AA38)&lt;0,AF38+180,AF38*1)</f>
        <v>0</v>
      </c>
      <c r="AH38" s="1">
        <f t="shared" si="11"/>
        <v>0</v>
      </c>
      <c r="AJ38" s="1">
        <f>6365.11*AD38</f>
        <v>0</v>
      </c>
      <c r="AK38" s="1">
        <f t="shared" si="13"/>
        <v>5</v>
      </c>
      <c r="AN38" s="1">
        <f>X38/$Z$4</f>
        <v>0</v>
      </c>
      <c r="AO38" s="1">
        <f t="shared" si="15"/>
        <v>0</v>
      </c>
      <c r="AP38" s="1">
        <f>($T$8-T38)*2/$Z$4</f>
        <v>0</v>
      </c>
      <c r="AQ38" s="1">
        <f>SIN(AN38)*SIN(AO38)+COS(AN38)*COS(AO38)*COS(AP38)</f>
        <v>1</v>
      </c>
      <c r="AR38" s="1">
        <f t="shared" si="18"/>
        <v>0</v>
      </c>
      <c r="AS38" s="1">
        <f>IF(AC38&lt;0,180/$Z$4+AC38,AC38)</f>
        <v>0</v>
      </c>
      <c r="AT38" s="1" t="b">
        <f>IF(AN38&lt;&gt;AO38,90*(1+ABS(AN38-AO38)/(AN38-AO38)))</f>
        <v>0</v>
      </c>
      <c r="AU38" s="1">
        <f>IF(AP38&lt;&gt;0,90+$Z$4*ATAN((SIN(AN38)*AQ38-SIN(AO38))/(SIN(AP38)*COS(AN38)^2)),AT38*1)</f>
        <v>0</v>
      </c>
      <c r="AV38" s="1">
        <f>IF(SIN(AP38)&lt;0,AU38+180,AU38*1)</f>
        <v>0</v>
      </c>
      <c r="AW38" s="1">
        <f t="shared" si="23"/>
        <v>0</v>
      </c>
      <c r="BA38" s="54">
        <f t="shared" si="26"/>
        <v>0</v>
      </c>
      <c r="BB38" s="1">
        <f t="shared" si="27"/>
        <v>0</v>
      </c>
      <c r="BC38" s="1">
        <f t="shared" si="28"/>
        <v>0</v>
      </c>
    </row>
    <row r="39" spans="1:55" ht="15">
      <c r="A39" s="61"/>
      <c r="B39" s="62"/>
      <c r="C39" s="63"/>
      <c r="D39" s="71" t="s">
        <v>177</v>
      </c>
      <c r="E39" s="72">
        <v>0</v>
      </c>
      <c r="F39" s="62"/>
      <c r="G39" s="71" t="s">
        <v>177</v>
      </c>
      <c r="H39" s="72">
        <v>0</v>
      </c>
      <c r="I39" s="32" t="s">
        <v>51</v>
      </c>
      <c r="J39" s="62"/>
      <c r="K39" s="95"/>
      <c r="L39" s="66"/>
      <c r="M39" s="56">
        <f t="shared" si="24"/>
        <v>0</v>
      </c>
      <c r="N39" s="57">
        <f t="shared" si="25"/>
        <v>0</v>
      </c>
      <c r="O39" s="79">
        <f>IF(K39&lt;&gt;0,AH39,"")</f>
      </c>
      <c r="P39" s="79">
        <f>IF(K39&lt;&gt;0,AW39,"")</f>
      </c>
      <c r="T39" s="1">
        <v>0</v>
      </c>
      <c r="X39" s="1">
        <v>0</v>
      </c>
      <c r="Y39" s="1">
        <f t="shared" si="2"/>
        <v>0</v>
      </c>
      <c r="Z39" s="1">
        <f>X39/$Z$4</f>
        <v>0</v>
      </c>
      <c r="AA39" s="1">
        <f>(T39-$T$8)*2/$Z$4</f>
        <v>0</v>
      </c>
      <c r="AB39" s="1">
        <f>SIN(Y39)*SIN(Z39)+COS(Y39)*COS(Z39)*COS(AA39)</f>
        <v>1</v>
      </c>
      <c r="AC39" s="1">
        <f t="shared" si="6"/>
        <v>0</v>
      </c>
      <c r="AD39" s="1">
        <f t="shared" si="7"/>
        <v>0</v>
      </c>
      <c r="AE39" s="1" t="b">
        <f>IF(Y39&lt;&gt;Z39,90*(1+ABS(Y39-Z39)/(Y39-Z39)))</f>
        <v>0</v>
      </c>
      <c r="AF39" s="1">
        <f>IF(AA39&lt;&gt;0,90+$Z$4*ATAN((SIN(Y39)*AB39-SIN(Z39))/(SIN(AA39)*COS(Y39)^2)),AE39*1)</f>
        <v>0</v>
      </c>
      <c r="AG39" s="1">
        <f>IF(SIN(AA39)&lt;0,AF39+180,AF39*1)</f>
        <v>0</v>
      </c>
      <c r="AH39" s="1">
        <f t="shared" si="11"/>
        <v>0</v>
      </c>
      <c r="AJ39" s="1">
        <f>6365.11*AD39</f>
        <v>0</v>
      </c>
      <c r="AK39" s="1">
        <f t="shared" si="13"/>
        <v>5</v>
      </c>
      <c r="AN39" s="1">
        <f>X39/$Z$4</f>
        <v>0</v>
      </c>
      <c r="AO39" s="1">
        <f t="shared" si="15"/>
        <v>0</v>
      </c>
      <c r="AP39" s="1">
        <f>($T$8-T39)*2/$Z$4</f>
        <v>0</v>
      </c>
      <c r="AQ39" s="1">
        <f>SIN(AN39)*SIN(AO39)+COS(AN39)*COS(AO39)*COS(AP39)</f>
        <v>1</v>
      </c>
      <c r="AR39" s="1">
        <f t="shared" si="18"/>
        <v>0</v>
      </c>
      <c r="AS39" s="1">
        <f>IF(AC39&lt;0,180/$Z$4+AC39,AC39)</f>
        <v>0</v>
      </c>
      <c r="AT39" s="1" t="b">
        <f>IF(AN39&lt;&gt;AO39,90*(1+ABS(AN39-AO39)/(AN39-AO39)))</f>
        <v>0</v>
      </c>
      <c r="AU39" s="1">
        <f>IF(AP39&lt;&gt;0,90+$Z$4*ATAN((SIN(AN39)*AQ39-SIN(AO39))/(SIN(AP39)*COS(AN39)^2)),AT39*1)</f>
        <v>0</v>
      </c>
      <c r="AV39" s="1">
        <f>IF(SIN(AP39)&lt;0,AU39+180,AU39*1)</f>
        <v>0</v>
      </c>
      <c r="AW39" s="1">
        <f t="shared" si="23"/>
        <v>0</v>
      </c>
      <c r="BA39" s="54">
        <f t="shared" si="26"/>
        <v>0</v>
      </c>
      <c r="BB39" s="1">
        <f t="shared" si="27"/>
        <v>0</v>
      </c>
      <c r="BC39" s="1">
        <f t="shared" si="28"/>
        <v>0</v>
      </c>
    </row>
    <row r="40" spans="1:55" ht="15">
      <c r="A40" s="61"/>
      <c r="B40" s="62"/>
      <c r="C40" s="63"/>
      <c r="D40" s="71" t="s">
        <v>177</v>
      </c>
      <c r="E40" s="72">
        <v>0</v>
      </c>
      <c r="F40" s="62"/>
      <c r="G40" s="71" t="s">
        <v>177</v>
      </c>
      <c r="H40" s="72">
        <v>0</v>
      </c>
      <c r="I40" s="32" t="s">
        <v>52</v>
      </c>
      <c r="J40" s="62"/>
      <c r="K40" s="95"/>
      <c r="L40" s="66"/>
      <c r="M40" s="56">
        <f t="shared" si="24"/>
        <v>0</v>
      </c>
      <c r="N40" s="57">
        <f t="shared" si="25"/>
        <v>0</v>
      </c>
      <c r="O40" s="79">
        <f t="shared" si="0"/>
      </c>
      <c r="P40" s="79">
        <f t="shared" si="1"/>
      </c>
      <c r="T40" s="1">
        <v>0</v>
      </c>
      <c r="X40" s="1">
        <v>0</v>
      </c>
      <c r="Y40" s="1">
        <f t="shared" si="2"/>
        <v>0</v>
      </c>
      <c r="Z40" s="1">
        <f t="shared" si="3"/>
        <v>0</v>
      </c>
      <c r="AA40" s="1">
        <f t="shared" si="4"/>
        <v>0</v>
      </c>
      <c r="AB40" s="1">
        <f t="shared" si="5"/>
        <v>1</v>
      </c>
      <c r="AC40" s="1">
        <f t="shared" si="6"/>
        <v>0</v>
      </c>
      <c r="AD40" s="1">
        <f t="shared" si="7"/>
        <v>0</v>
      </c>
      <c r="AE40" s="1" t="b">
        <f t="shared" si="8"/>
        <v>0</v>
      </c>
      <c r="AF40" s="1">
        <f t="shared" si="9"/>
        <v>0</v>
      </c>
      <c r="AG40" s="1">
        <f t="shared" si="10"/>
        <v>0</v>
      </c>
      <c r="AH40" s="1">
        <f t="shared" si="11"/>
        <v>0</v>
      </c>
      <c r="AJ40" s="1">
        <f t="shared" si="12"/>
        <v>0</v>
      </c>
      <c r="AK40" s="1">
        <f t="shared" si="13"/>
        <v>5</v>
      </c>
      <c r="AN40" s="1">
        <f t="shared" si="14"/>
        <v>0</v>
      </c>
      <c r="AO40" s="1">
        <f t="shared" si="15"/>
        <v>0</v>
      </c>
      <c r="AP40" s="1">
        <f t="shared" si="16"/>
        <v>0</v>
      </c>
      <c r="AQ40" s="1">
        <f t="shared" si="17"/>
        <v>1</v>
      </c>
      <c r="AR40" s="1">
        <f t="shared" si="18"/>
        <v>0</v>
      </c>
      <c r="AS40" s="1">
        <f t="shared" si="19"/>
        <v>0</v>
      </c>
      <c r="AT40" s="1" t="b">
        <f t="shared" si="20"/>
        <v>0</v>
      </c>
      <c r="AU40" s="1">
        <f t="shared" si="21"/>
        <v>0</v>
      </c>
      <c r="AV40" s="1">
        <f t="shared" si="22"/>
        <v>0</v>
      </c>
      <c r="AW40" s="1">
        <f t="shared" si="23"/>
        <v>0</v>
      </c>
      <c r="BA40" s="54">
        <f t="shared" si="26"/>
        <v>0</v>
      </c>
      <c r="BB40" s="1">
        <f t="shared" si="27"/>
        <v>0</v>
      </c>
      <c r="BC40" s="1">
        <f t="shared" si="28"/>
        <v>0</v>
      </c>
    </row>
    <row r="41" spans="1:55" ht="15">
      <c r="A41" s="61"/>
      <c r="B41" s="62"/>
      <c r="C41" s="63"/>
      <c r="D41" s="71" t="s">
        <v>177</v>
      </c>
      <c r="E41" s="72">
        <v>0</v>
      </c>
      <c r="F41" s="62"/>
      <c r="G41" s="71" t="s">
        <v>177</v>
      </c>
      <c r="H41" s="72">
        <v>0</v>
      </c>
      <c r="I41" s="32" t="s">
        <v>53</v>
      </c>
      <c r="J41" s="62"/>
      <c r="K41" s="95"/>
      <c r="L41" s="66"/>
      <c r="M41" s="56">
        <f t="shared" si="24"/>
        <v>0</v>
      </c>
      <c r="N41" s="57">
        <f t="shared" si="25"/>
        <v>0</v>
      </c>
      <c r="O41" s="79">
        <f aca="true" t="shared" si="29" ref="O41:O54">IF(K41&lt;&gt;0,AH41,"")</f>
      </c>
      <c r="P41" s="79">
        <f aca="true" t="shared" si="30" ref="P41:P54">IF(K41&lt;&gt;0,AW41,"")</f>
      </c>
      <c r="T41" s="1">
        <v>0</v>
      </c>
      <c r="X41" s="1">
        <v>0</v>
      </c>
      <c r="Y41" s="1">
        <f aca="true" t="shared" si="31" ref="Y41:Y61">$X$8/$Z$4</f>
        <v>0</v>
      </c>
      <c r="Z41" s="1">
        <f aca="true" t="shared" si="32" ref="Z41:Z54">X41/$Z$4</f>
        <v>0</v>
      </c>
      <c r="AA41" s="1">
        <f aca="true" t="shared" si="33" ref="AA41:AA54">(T41-$T$8)*2/$Z$4</f>
        <v>0</v>
      </c>
      <c r="AB41" s="1">
        <f aca="true" t="shared" si="34" ref="AB41:AB54">SIN(Y41)*SIN(Z41)+COS(Y41)*COS(Z41)*COS(AA41)</f>
        <v>1</v>
      </c>
      <c r="AC41" s="1">
        <f aca="true" t="shared" si="35" ref="AC41:AC61">ATAN(SQRT(1-AB41*AB41)/AB41)</f>
        <v>0</v>
      </c>
      <c r="AD41" s="1">
        <f aca="true" t="shared" si="36" ref="AD41:AD61">IF(AC41&lt;0,180/$Z$4+AC41,AC41)</f>
        <v>0</v>
      </c>
      <c r="AE41" s="1" t="b">
        <f aca="true" t="shared" si="37" ref="AE41:AE54">IF(Y41&lt;&gt;Z41,90*(1+ABS(Y41-Z41)/(Y41-Z41)))</f>
        <v>0</v>
      </c>
      <c r="AF41" s="1">
        <f aca="true" t="shared" si="38" ref="AF41:AF54">IF(AA41&lt;&gt;0,90+$Z$4*ATAN((SIN(Y41)*AB41-SIN(Z41))/(SIN(AA41)*COS(Y41)^2)),AE41*1)</f>
        <v>0</v>
      </c>
      <c r="AG41" s="1">
        <f aca="true" t="shared" si="39" ref="AG41:AG54">IF(SIN(AA41)&lt;0,AF41+180,AF41*1)</f>
        <v>0</v>
      </c>
      <c r="AH41" s="1">
        <f aca="true" t="shared" si="40" ref="AH41:AH61">INT(AG41)</f>
        <v>0</v>
      </c>
      <c r="AJ41" s="1">
        <f aca="true" t="shared" si="41" ref="AJ41:AJ54">6365.11*AD41</f>
        <v>0</v>
      </c>
      <c r="AK41" s="1">
        <f aca="true" t="shared" si="42" ref="AK41:AK61">IF(AJ41&lt;5,5,INT(AJ41+0.5))</f>
        <v>5</v>
      </c>
      <c r="AN41" s="1">
        <f aca="true" t="shared" si="43" ref="AN41:AN54">X41/$Z$4</f>
        <v>0</v>
      </c>
      <c r="AO41" s="1">
        <f aca="true" t="shared" si="44" ref="AO41:AO61">$X$8/$Z$4</f>
        <v>0</v>
      </c>
      <c r="AP41" s="1">
        <f aca="true" t="shared" si="45" ref="AP41:AP54">($T$8-T41)*2/$Z$4</f>
        <v>0</v>
      </c>
      <c r="AQ41" s="1">
        <f aca="true" t="shared" si="46" ref="AQ41:AQ54">SIN(AN41)*SIN(AO41)+COS(AN41)*COS(AO41)*COS(AP41)</f>
        <v>1</v>
      </c>
      <c r="AR41" s="1">
        <f aca="true" t="shared" si="47" ref="AR41:AR61">ATAN(SQRT(1-AQ41*AQ41)/AQ41)</f>
        <v>0</v>
      </c>
      <c r="AS41" s="1">
        <f aca="true" t="shared" si="48" ref="AS41:AS54">IF(AC41&lt;0,180/$Z$4+AC41,AC41)</f>
        <v>0</v>
      </c>
      <c r="AT41" s="1" t="b">
        <f aca="true" t="shared" si="49" ref="AT41:AT54">IF(AN41&lt;&gt;AO41,90*(1+ABS(AN41-AO41)/(AN41-AO41)))</f>
        <v>0</v>
      </c>
      <c r="AU41" s="1">
        <f aca="true" t="shared" si="50" ref="AU41:AU54">IF(AP41&lt;&gt;0,90+$Z$4*ATAN((SIN(AN41)*AQ41-SIN(AO41))/(SIN(AP41)*COS(AN41)^2)),AT41*1)</f>
        <v>0</v>
      </c>
      <c r="AV41" s="1">
        <f aca="true" t="shared" si="51" ref="AV41:AV54">IF(SIN(AP41)&lt;0,AU41+180,AU41*1)</f>
        <v>0</v>
      </c>
      <c r="AW41" s="1">
        <f aca="true" t="shared" si="52" ref="AW41:AW61">INT(AV41)</f>
        <v>0</v>
      </c>
      <c r="BA41" s="54">
        <f aca="true" t="shared" si="53" ref="BA41:BA60">M41</f>
        <v>0</v>
      </c>
      <c r="BB41" s="1">
        <f aca="true" t="shared" si="54" ref="BB41:BB60">C41</f>
        <v>0</v>
      </c>
      <c r="BC41" s="1">
        <f aca="true" t="shared" si="55" ref="BC41:BC60">K41</f>
        <v>0</v>
      </c>
    </row>
    <row r="42" spans="1:55" ht="15">
      <c r="A42" s="61"/>
      <c r="B42" s="62"/>
      <c r="C42" s="63"/>
      <c r="D42" s="71" t="s">
        <v>177</v>
      </c>
      <c r="E42" s="72">
        <v>0</v>
      </c>
      <c r="F42" s="62"/>
      <c r="G42" s="71" t="s">
        <v>177</v>
      </c>
      <c r="H42" s="72">
        <v>0</v>
      </c>
      <c r="I42" s="32" t="s">
        <v>54</v>
      </c>
      <c r="J42" s="62"/>
      <c r="K42" s="95"/>
      <c r="L42" s="66"/>
      <c r="M42" s="56">
        <f t="shared" si="24"/>
        <v>0</v>
      </c>
      <c r="N42" s="57">
        <f t="shared" si="25"/>
        <v>0</v>
      </c>
      <c r="O42" s="79">
        <f t="shared" si="29"/>
      </c>
      <c r="P42" s="79">
        <f t="shared" si="30"/>
      </c>
      <c r="T42" s="1">
        <v>0</v>
      </c>
      <c r="X42" s="1">
        <v>0</v>
      </c>
      <c r="Y42" s="1">
        <f t="shared" si="31"/>
        <v>0</v>
      </c>
      <c r="Z42" s="1">
        <f t="shared" si="32"/>
        <v>0</v>
      </c>
      <c r="AA42" s="1">
        <f t="shared" si="33"/>
        <v>0</v>
      </c>
      <c r="AB42" s="1">
        <f t="shared" si="34"/>
        <v>1</v>
      </c>
      <c r="AC42" s="1">
        <f t="shared" si="35"/>
        <v>0</v>
      </c>
      <c r="AD42" s="1">
        <f t="shared" si="36"/>
        <v>0</v>
      </c>
      <c r="AE42" s="1" t="b">
        <f t="shared" si="37"/>
        <v>0</v>
      </c>
      <c r="AF42" s="1">
        <f t="shared" si="38"/>
        <v>0</v>
      </c>
      <c r="AG42" s="1">
        <f t="shared" si="39"/>
        <v>0</v>
      </c>
      <c r="AH42" s="1">
        <f t="shared" si="40"/>
        <v>0</v>
      </c>
      <c r="AJ42" s="1">
        <f t="shared" si="41"/>
        <v>0</v>
      </c>
      <c r="AK42" s="1">
        <f t="shared" si="42"/>
        <v>5</v>
      </c>
      <c r="AN42" s="1">
        <f t="shared" si="43"/>
        <v>0</v>
      </c>
      <c r="AO42" s="1">
        <f t="shared" si="44"/>
        <v>0</v>
      </c>
      <c r="AP42" s="1">
        <f t="shared" si="45"/>
        <v>0</v>
      </c>
      <c r="AQ42" s="1">
        <f t="shared" si="46"/>
        <v>1</v>
      </c>
      <c r="AR42" s="1">
        <f t="shared" si="47"/>
        <v>0</v>
      </c>
      <c r="AS42" s="1">
        <f t="shared" si="48"/>
        <v>0</v>
      </c>
      <c r="AT42" s="1" t="b">
        <f t="shared" si="49"/>
        <v>0</v>
      </c>
      <c r="AU42" s="1">
        <f t="shared" si="50"/>
        <v>0</v>
      </c>
      <c r="AV42" s="1">
        <f t="shared" si="51"/>
        <v>0</v>
      </c>
      <c r="AW42" s="1">
        <f t="shared" si="52"/>
        <v>0</v>
      </c>
      <c r="BA42" s="54">
        <f t="shared" si="53"/>
        <v>0</v>
      </c>
      <c r="BB42" s="1">
        <f t="shared" si="54"/>
        <v>0</v>
      </c>
      <c r="BC42" s="1">
        <f t="shared" si="55"/>
        <v>0</v>
      </c>
    </row>
    <row r="43" spans="1:55" ht="15">
      <c r="A43" s="61"/>
      <c r="B43" s="62"/>
      <c r="C43" s="63"/>
      <c r="D43" s="71" t="s">
        <v>177</v>
      </c>
      <c r="E43" s="72">
        <v>0</v>
      </c>
      <c r="F43" s="62"/>
      <c r="G43" s="71" t="s">
        <v>177</v>
      </c>
      <c r="H43" s="72">
        <v>0</v>
      </c>
      <c r="I43" s="32" t="s">
        <v>55</v>
      </c>
      <c r="J43" s="62"/>
      <c r="K43" s="95"/>
      <c r="L43" s="66"/>
      <c r="M43" s="56">
        <f t="shared" si="24"/>
        <v>0</v>
      </c>
      <c r="N43" s="57">
        <f t="shared" si="25"/>
        <v>0</v>
      </c>
      <c r="O43" s="79">
        <f t="shared" si="29"/>
      </c>
      <c r="P43" s="79">
        <f t="shared" si="30"/>
      </c>
      <c r="T43" s="1">
        <v>0</v>
      </c>
      <c r="X43" s="1">
        <v>0</v>
      </c>
      <c r="Y43" s="1">
        <f t="shared" si="31"/>
        <v>0</v>
      </c>
      <c r="Z43" s="1">
        <f t="shared" si="32"/>
        <v>0</v>
      </c>
      <c r="AA43" s="1">
        <f t="shared" si="33"/>
        <v>0</v>
      </c>
      <c r="AB43" s="1">
        <f t="shared" si="34"/>
        <v>1</v>
      </c>
      <c r="AC43" s="1">
        <f t="shared" si="35"/>
        <v>0</v>
      </c>
      <c r="AD43" s="1">
        <f t="shared" si="36"/>
        <v>0</v>
      </c>
      <c r="AE43" s="1" t="b">
        <f t="shared" si="37"/>
        <v>0</v>
      </c>
      <c r="AF43" s="1">
        <f t="shared" si="38"/>
        <v>0</v>
      </c>
      <c r="AG43" s="1">
        <f t="shared" si="39"/>
        <v>0</v>
      </c>
      <c r="AH43" s="1">
        <f t="shared" si="40"/>
        <v>0</v>
      </c>
      <c r="AJ43" s="1">
        <f t="shared" si="41"/>
        <v>0</v>
      </c>
      <c r="AK43" s="1">
        <f t="shared" si="42"/>
        <v>5</v>
      </c>
      <c r="AN43" s="1">
        <f t="shared" si="43"/>
        <v>0</v>
      </c>
      <c r="AO43" s="1">
        <f t="shared" si="44"/>
        <v>0</v>
      </c>
      <c r="AP43" s="1">
        <f t="shared" si="45"/>
        <v>0</v>
      </c>
      <c r="AQ43" s="1">
        <f t="shared" si="46"/>
        <v>1</v>
      </c>
      <c r="AR43" s="1">
        <f t="shared" si="47"/>
        <v>0</v>
      </c>
      <c r="AS43" s="1">
        <f t="shared" si="48"/>
        <v>0</v>
      </c>
      <c r="AT43" s="1" t="b">
        <f t="shared" si="49"/>
        <v>0</v>
      </c>
      <c r="AU43" s="1">
        <f t="shared" si="50"/>
        <v>0</v>
      </c>
      <c r="AV43" s="1">
        <f t="shared" si="51"/>
        <v>0</v>
      </c>
      <c r="AW43" s="1">
        <f t="shared" si="52"/>
        <v>0</v>
      </c>
      <c r="BA43" s="54">
        <f t="shared" si="53"/>
        <v>0</v>
      </c>
      <c r="BB43" s="1">
        <f t="shared" si="54"/>
        <v>0</v>
      </c>
      <c r="BC43" s="1">
        <f t="shared" si="55"/>
        <v>0</v>
      </c>
    </row>
    <row r="44" spans="1:55" ht="15">
      <c r="A44" s="61"/>
      <c r="B44" s="62"/>
      <c r="C44" s="63"/>
      <c r="D44" s="71" t="s">
        <v>177</v>
      </c>
      <c r="E44" s="72">
        <v>0</v>
      </c>
      <c r="F44" s="62"/>
      <c r="G44" s="71" t="s">
        <v>177</v>
      </c>
      <c r="H44" s="72">
        <v>0</v>
      </c>
      <c r="I44" s="32" t="s">
        <v>56</v>
      </c>
      <c r="J44" s="62"/>
      <c r="K44" s="95"/>
      <c r="L44" s="66"/>
      <c r="M44" s="56">
        <f t="shared" si="24"/>
        <v>0</v>
      </c>
      <c r="N44" s="57">
        <f t="shared" si="25"/>
        <v>0</v>
      </c>
      <c r="O44" s="79">
        <f t="shared" si="29"/>
      </c>
      <c r="P44" s="79">
        <f t="shared" si="30"/>
      </c>
      <c r="T44" s="1">
        <v>0</v>
      </c>
      <c r="X44" s="1">
        <v>0</v>
      </c>
      <c r="Y44" s="1">
        <f t="shared" si="31"/>
        <v>0</v>
      </c>
      <c r="Z44" s="1">
        <f t="shared" si="32"/>
        <v>0</v>
      </c>
      <c r="AA44" s="1">
        <f t="shared" si="33"/>
        <v>0</v>
      </c>
      <c r="AB44" s="1">
        <f t="shared" si="34"/>
        <v>1</v>
      </c>
      <c r="AC44" s="1">
        <f t="shared" si="35"/>
        <v>0</v>
      </c>
      <c r="AD44" s="1">
        <f t="shared" si="36"/>
        <v>0</v>
      </c>
      <c r="AE44" s="1" t="b">
        <f t="shared" si="37"/>
        <v>0</v>
      </c>
      <c r="AF44" s="1">
        <f t="shared" si="38"/>
        <v>0</v>
      </c>
      <c r="AG44" s="1">
        <f t="shared" si="39"/>
        <v>0</v>
      </c>
      <c r="AH44" s="1">
        <f t="shared" si="40"/>
        <v>0</v>
      </c>
      <c r="AJ44" s="1">
        <f t="shared" si="41"/>
        <v>0</v>
      </c>
      <c r="AK44" s="1">
        <f t="shared" si="42"/>
        <v>5</v>
      </c>
      <c r="AN44" s="1">
        <f t="shared" si="43"/>
        <v>0</v>
      </c>
      <c r="AO44" s="1">
        <f t="shared" si="44"/>
        <v>0</v>
      </c>
      <c r="AP44" s="1">
        <f t="shared" si="45"/>
        <v>0</v>
      </c>
      <c r="AQ44" s="1">
        <f t="shared" si="46"/>
        <v>1</v>
      </c>
      <c r="AR44" s="1">
        <f t="shared" si="47"/>
        <v>0</v>
      </c>
      <c r="AS44" s="1">
        <f t="shared" si="48"/>
        <v>0</v>
      </c>
      <c r="AT44" s="1" t="b">
        <f t="shared" si="49"/>
        <v>0</v>
      </c>
      <c r="AU44" s="1">
        <f t="shared" si="50"/>
        <v>0</v>
      </c>
      <c r="AV44" s="1">
        <f t="shared" si="51"/>
        <v>0</v>
      </c>
      <c r="AW44" s="1">
        <f t="shared" si="52"/>
        <v>0</v>
      </c>
      <c r="BA44" s="54">
        <f t="shared" si="53"/>
        <v>0</v>
      </c>
      <c r="BB44" s="1">
        <f t="shared" si="54"/>
        <v>0</v>
      </c>
      <c r="BC44" s="1">
        <f t="shared" si="55"/>
        <v>0</v>
      </c>
    </row>
    <row r="45" spans="1:55" ht="15">
      <c r="A45" s="61"/>
      <c r="B45" s="62"/>
      <c r="C45" s="63"/>
      <c r="D45" s="71" t="s">
        <v>177</v>
      </c>
      <c r="E45" s="72">
        <v>0</v>
      </c>
      <c r="F45" s="62"/>
      <c r="G45" s="71" t="s">
        <v>177</v>
      </c>
      <c r="H45" s="72">
        <v>0</v>
      </c>
      <c r="I45" s="32" t="s">
        <v>57</v>
      </c>
      <c r="J45" s="62"/>
      <c r="K45" s="95"/>
      <c r="L45" s="66"/>
      <c r="M45" s="56">
        <f t="shared" si="24"/>
        <v>0</v>
      </c>
      <c r="N45" s="57">
        <f t="shared" si="25"/>
        <v>0</v>
      </c>
      <c r="O45" s="79">
        <f t="shared" si="29"/>
      </c>
      <c r="P45" s="79">
        <f t="shared" si="30"/>
      </c>
      <c r="T45" s="1">
        <v>0</v>
      </c>
      <c r="X45" s="1">
        <v>0</v>
      </c>
      <c r="Y45" s="1">
        <f t="shared" si="31"/>
        <v>0</v>
      </c>
      <c r="Z45" s="1">
        <f t="shared" si="32"/>
        <v>0</v>
      </c>
      <c r="AA45" s="1">
        <f t="shared" si="33"/>
        <v>0</v>
      </c>
      <c r="AB45" s="1">
        <f t="shared" si="34"/>
        <v>1</v>
      </c>
      <c r="AC45" s="1">
        <f t="shared" si="35"/>
        <v>0</v>
      </c>
      <c r="AD45" s="1">
        <f t="shared" si="36"/>
        <v>0</v>
      </c>
      <c r="AE45" s="1" t="b">
        <f t="shared" si="37"/>
        <v>0</v>
      </c>
      <c r="AF45" s="1">
        <f t="shared" si="38"/>
        <v>0</v>
      </c>
      <c r="AG45" s="1">
        <f t="shared" si="39"/>
        <v>0</v>
      </c>
      <c r="AH45" s="1">
        <f t="shared" si="40"/>
        <v>0</v>
      </c>
      <c r="AJ45" s="1">
        <f t="shared" si="41"/>
        <v>0</v>
      </c>
      <c r="AK45" s="1">
        <f t="shared" si="42"/>
        <v>5</v>
      </c>
      <c r="AN45" s="1">
        <f t="shared" si="43"/>
        <v>0</v>
      </c>
      <c r="AO45" s="1">
        <f t="shared" si="44"/>
        <v>0</v>
      </c>
      <c r="AP45" s="1">
        <f t="shared" si="45"/>
        <v>0</v>
      </c>
      <c r="AQ45" s="1">
        <f t="shared" si="46"/>
        <v>1</v>
      </c>
      <c r="AR45" s="1">
        <f t="shared" si="47"/>
        <v>0</v>
      </c>
      <c r="AS45" s="1">
        <f t="shared" si="48"/>
        <v>0</v>
      </c>
      <c r="AT45" s="1" t="b">
        <f t="shared" si="49"/>
        <v>0</v>
      </c>
      <c r="AU45" s="1">
        <f t="shared" si="50"/>
        <v>0</v>
      </c>
      <c r="AV45" s="1">
        <f t="shared" si="51"/>
        <v>0</v>
      </c>
      <c r="AW45" s="1">
        <f t="shared" si="52"/>
        <v>0</v>
      </c>
      <c r="BA45" s="54">
        <f t="shared" si="53"/>
        <v>0</v>
      </c>
      <c r="BB45" s="1">
        <f t="shared" si="54"/>
        <v>0</v>
      </c>
      <c r="BC45" s="1">
        <f t="shared" si="55"/>
        <v>0</v>
      </c>
    </row>
    <row r="46" spans="1:55" ht="15">
      <c r="A46" s="61"/>
      <c r="B46" s="62"/>
      <c r="C46" s="63"/>
      <c r="D46" s="71" t="s">
        <v>177</v>
      </c>
      <c r="E46" s="72">
        <v>0</v>
      </c>
      <c r="F46" s="62"/>
      <c r="G46" s="71" t="s">
        <v>177</v>
      </c>
      <c r="H46" s="72">
        <v>0</v>
      </c>
      <c r="I46" s="32" t="s">
        <v>58</v>
      </c>
      <c r="J46" s="62"/>
      <c r="K46" s="95"/>
      <c r="L46" s="66"/>
      <c r="M46" s="56">
        <f t="shared" si="24"/>
        <v>0</v>
      </c>
      <c r="N46" s="57">
        <f t="shared" si="25"/>
        <v>0</v>
      </c>
      <c r="O46" s="79">
        <f t="shared" si="29"/>
      </c>
      <c r="P46" s="79">
        <f t="shared" si="30"/>
      </c>
      <c r="T46" s="1">
        <v>0</v>
      </c>
      <c r="X46" s="1">
        <v>0</v>
      </c>
      <c r="Y46" s="1">
        <f t="shared" si="31"/>
        <v>0</v>
      </c>
      <c r="Z46" s="1">
        <f t="shared" si="32"/>
        <v>0</v>
      </c>
      <c r="AA46" s="1">
        <f t="shared" si="33"/>
        <v>0</v>
      </c>
      <c r="AB46" s="1">
        <f t="shared" si="34"/>
        <v>1</v>
      </c>
      <c r="AC46" s="1">
        <f t="shared" si="35"/>
        <v>0</v>
      </c>
      <c r="AD46" s="1">
        <f t="shared" si="36"/>
        <v>0</v>
      </c>
      <c r="AE46" s="1" t="b">
        <f t="shared" si="37"/>
        <v>0</v>
      </c>
      <c r="AF46" s="1">
        <f t="shared" si="38"/>
        <v>0</v>
      </c>
      <c r="AG46" s="1">
        <f t="shared" si="39"/>
        <v>0</v>
      </c>
      <c r="AH46" s="1">
        <f t="shared" si="40"/>
        <v>0</v>
      </c>
      <c r="AJ46" s="1">
        <f t="shared" si="41"/>
        <v>0</v>
      </c>
      <c r="AK46" s="1">
        <f t="shared" si="42"/>
        <v>5</v>
      </c>
      <c r="AN46" s="1">
        <f t="shared" si="43"/>
        <v>0</v>
      </c>
      <c r="AO46" s="1">
        <f t="shared" si="44"/>
        <v>0</v>
      </c>
      <c r="AP46" s="1">
        <f t="shared" si="45"/>
        <v>0</v>
      </c>
      <c r="AQ46" s="1">
        <f t="shared" si="46"/>
        <v>1</v>
      </c>
      <c r="AR46" s="1">
        <f t="shared" si="47"/>
        <v>0</v>
      </c>
      <c r="AS46" s="1">
        <f t="shared" si="48"/>
        <v>0</v>
      </c>
      <c r="AT46" s="1" t="b">
        <f t="shared" si="49"/>
        <v>0</v>
      </c>
      <c r="AU46" s="1">
        <f t="shared" si="50"/>
        <v>0</v>
      </c>
      <c r="AV46" s="1">
        <f t="shared" si="51"/>
        <v>0</v>
      </c>
      <c r="AW46" s="1">
        <f t="shared" si="52"/>
        <v>0</v>
      </c>
      <c r="BA46" s="54">
        <f t="shared" si="53"/>
        <v>0</v>
      </c>
      <c r="BB46" s="1">
        <f t="shared" si="54"/>
        <v>0</v>
      </c>
      <c r="BC46" s="1">
        <f t="shared" si="55"/>
        <v>0</v>
      </c>
    </row>
    <row r="47" spans="1:55" ht="15">
      <c r="A47" s="61"/>
      <c r="B47" s="62"/>
      <c r="C47" s="63"/>
      <c r="D47" s="71" t="s">
        <v>177</v>
      </c>
      <c r="E47" s="72">
        <v>0</v>
      </c>
      <c r="F47" s="62"/>
      <c r="G47" s="71" t="s">
        <v>177</v>
      </c>
      <c r="H47" s="72">
        <v>0</v>
      </c>
      <c r="I47" s="32" t="s">
        <v>59</v>
      </c>
      <c r="J47" s="62"/>
      <c r="K47" s="95"/>
      <c r="L47" s="66"/>
      <c r="M47" s="56">
        <f t="shared" si="24"/>
        <v>0</v>
      </c>
      <c r="N47" s="57">
        <f t="shared" si="25"/>
        <v>0</v>
      </c>
      <c r="O47" s="79">
        <f t="shared" si="29"/>
      </c>
      <c r="P47" s="79">
        <f t="shared" si="30"/>
      </c>
      <c r="T47" s="1">
        <v>0</v>
      </c>
      <c r="X47" s="1">
        <v>0</v>
      </c>
      <c r="Y47" s="1">
        <f t="shared" si="31"/>
        <v>0</v>
      </c>
      <c r="Z47" s="1">
        <f t="shared" si="32"/>
        <v>0</v>
      </c>
      <c r="AA47" s="1">
        <f t="shared" si="33"/>
        <v>0</v>
      </c>
      <c r="AB47" s="1">
        <f t="shared" si="34"/>
        <v>1</v>
      </c>
      <c r="AC47" s="1">
        <f t="shared" si="35"/>
        <v>0</v>
      </c>
      <c r="AD47" s="1">
        <f t="shared" si="36"/>
        <v>0</v>
      </c>
      <c r="AE47" s="1" t="b">
        <f t="shared" si="37"/>
        <v>0</v>
      </c>
      <c r="AF47" s="1">
        <f t="shared" si="38"/>
        <v>0</v>
      </c>
      <c r="AG47" s="1">
        <f t="shared" si="39"/>
        <v>0</v>
      </c>
      <c r="AH47" s="1">
        <f t="shared" si="40"/>
        <v>0</v>
      </c>
      <c r="AJ47" s="1">
        <f t="shared" si="41"/>
        <v>0</v>
      </c>
      <c r="AK47" s="1">
        <f t="shared" si="42"/>
        <v>5</v>
      </c>
      <c r="AN47" s="1">
        <f t="shared" si="43"/>
        <v>0</v>
      </c>
      <c r="AO47" s="1">
        <f t="shared" si="44"/>
        <v>0</v>
      </c>
      <c r="AP47" s="1">
        <f t="shared" si="45"/>
        <v>0</v>
      </c>
      <c r="AQ47" s="1">
        <f t="shared" si="46"/>
        <v>1</v>
      </c>
      <c r="AR47" s="1">
        <f t="shared" si="47"/>
        <v>0</v>
      </c>
      <c r="AS47" s="1">
        <f t="shared" si="48"/>
        <v>0</v>
      </c>
      <c r="AT47" s="1" t="b">
        <f t="shared" si="49"/>
        <v>0</v>
      </c>
      <c r="AU47" s="1">
        <f t="shared" si="50"/>
        <v>0</v>
      </c>
      <c r="AV47" s="1">
        <f t="shared" si="51"/>
        <v>0</v>
      </c>
      <c r="AW47" s="1">
        <f t="shared" si="52"/>
        <v>0</v>
      </c>
      <c r="BA47" s="54">
        <f t="shared" si="53"/>
        <v>0</v>
      </c>
      <c r="BB47" s="1">
        <f t="shared" si="54"/>
        <v>0</v>
      </c>
      <c r="BC47" s="1">
        <f t="shared" si="55"/>
        <v>0</v>
      </c>
    </row>
    <row r="48" spans="1:55" ht="15">
      <c r="A48" s="61"/>
      <c r="B48" s="62"/>
      <c r="C48" s="63"/>
      <c r="D48" s="71" t="s">
        <v>177</v>
      </c>
      <c r="E48" s="72">
        <v>0</v>
      </c>
      <c r="F48" s="62"/>
      <c r="G48" s="71" t="s">
        <v>177</v>
      </c>
      <c r="H48" s="72">
        <v>0</v>
      </c>
      <c r="I48" s="32" t="s">
        <v>60</v>
      </c>
      <c r="J48" s="62"/>
      <c r="K48" s="95"/>
      <c r="L48" s="66"/>
      <c r="M48" s="56">
        <f t="shared" si="24"/>
        <v>0</v>
      </c>
      <c r="N48" s="57">
        <f t="shared" si="25"/>
        <v>0</v>
      </c>
      <c r="O48" s="79">
        <f t="shared" si="29"/>
      </c>
      <c r="P48" s="79">
        <f t="shared" si="30"/>
      </c>
      <c r="T48" s="1">
        <v>0</v>
      </c>
      <c r="X48" s="1">
        <v>0</v>
      </c>
      <c r="Y48" s="1">
        <f t="shared" si="31"/>
        <v>0</v>
      </c>
      <c r="Z48" s="1">
        <f t="shared" si="32"/>
        <v>0</v>
      </c>
      <c r="AA48" s="1">
        <f t="shared" si="33"/>
        <v>0</v>
      </c>
      <c r="AB48" s="1">
        <f t="shared" si="34"/>
        <v>1</v>
      </c>
      <c r="AC48" s="1">
        <f t="shared" si="35"/>
        <v>0</v>
      </c>
      <c r="AD48" s="1">
        <f t="shared" si="36"/>
        <v>0</v>
      </c>
      <c r="AE48" s="1" t="b">
        <f t="shared" si="37"/>
        <v>0</v>
      </c>
      <c r="AF48" s="1">
        <f t="shared" si="38"/>
        <v>0</v>
      </c>
      <c r="AG48" s="1">
        <f t="shared" si="39"/>
        <v>0</v>
      </c>
      <c r="AH48" s="1">
        <f t="shared" si="40"/>
        <v>0</v>
      </c>
      <c r="AJ48" s="1">
        <f t="shared" si="41"/>
        <v>0</v>
      </c>
      <c r="AK48" s="1">
        <f t="shared" si="42"/>
        <v>5</v>
      </c>
      <c r="AN48" s="1">
        <f t="shared" si="43"/>
        <v>0</v>
      </c>
      <c r="AO48" s="1">
        <f t="shared" si="44"/>
        <v>0</v>
      </c>
      <c r="AP48" s="1">
        <f t="shared" si="45"/>
        <v>0</v>
      </c>
      <c r="AQ48" s="1">
        <f t="shared" si="46"/>
        <v>1</v>
      </c>
      <c r="AR48" s="1">
        <f t="shared" si="47"/>
        <v>0</v>
      </c>
      <c r="AS48" s="1">
        <f t="shared" si="48"/>
        <v>0</v>
      </c>
      <c r="AT48" s="1" t="b">
        <f t="shared" si="49"/>
        <v>0</v>
      </c>
      <c r="AU48" s="1">
        <f t="shared" si="50"/>
        <v>0</v>
      </c>
      <c r="AV48" s="1">
        <f t="shared" si="51"/>
        <v>0</v>
      </c>
      <c r="AW48" s="1">
        <f t="shared" si="52"/>
        <v>0</v>
      </c>
      <c r="BA48" s="54">
        <f t="shared" si="53"/>
        <v>0</v>
      </c>
      <c r="BB48" s="1">
        <f t="shared" si="54"/>
        <v>0</v>
      </c>
      <c r="BC48" s="1">
        <f t="shared" si="55"/>
        <v>0</v>
      </c>
    </row>
    <row r="49" spans="1:55" ht="15">
      <c r="A49" s="61"/>
      <c r="B49" s="62"/>
      <c r="C49" s="63"/>
      <c r="D49" s="71" t="s">
        <v>177</v>
      </c>
      <c r="E49" s="72">
        <v>0</v>
      </c>
      <c r="F49" s="62"/>
      <c r="G49" s="71" t="s">
        <v>177</v>
      </c>
      <c r="H49" s="72">
        <v>0</v>
      </c>
      <c r="I49" s="32" t="s">
        <v>61</v>
      </c>
      <c r="J49" s="62"/>
      <c r="K49" s="95"/>
      <c r="L49" s="66"/>
      <c r="M49" s="56">
        <f t="shared" si="24"/>
        <v>0</v>
      </c>
      <c r="N49" s="57">
        <f t="shared" si="25"/>
        <v>0</v>
      </c>
      <c r="O49" s="79">
        <f t="shared" si="29"/>
      </c>
      <c r="P49" s="79">
        <f t="shared" si="30"/>
      </c>
      <c r="T49" s="1">
        <v>0</v>
      </c>
      <c r="X49" s="1">
        <v>0</v>
      </c>
      <c r="Y49" s="1">
        <f t="shared" si="31"/>
        <v>0</v>
      </c>
      <c r="Z49" s="1">
        <f t="shared" si="32"/>
        <v>0</v>
      </c>
      <c r="AA49" s="1">
        <f t="shared" si="33"/>
        <v>0</v>
      </c>
      <c r="AB49" s="1">
        <f t="shared" si="34"/>
        <v>1</v>
      </c>
      <c r="AC49" s="1">
        <f t="shared" si="35"/>
        <v>0</v>
      </c>
      <c r="AD49" s="1">
        <f t="shared" si="36"/>
        <v>0</v>
      </c>
      <c r="AE49" s="1" t="b">
        <f t="shared" si="37"/>
        <v>0</v>
      </c>
      <c r="AF49" s="1">
        <f t="shared" si="38"/>
        <v>0</v>
      </c>
      <c r="AG49" s="1">
        <f t="shared" si="39"/>
        <v>0</v>
      </c>
      <c r="AH49" s="1">
        <f t="shared" si="40"/>
        <v>0</v>
      </c>
      <c r="AJ49" s="1">
        <f t="shared" si="41"/>
        <v>0</v>
      </c>
      <c r="AK49" s="1">
        <f t="shared" si="42"/>
        <v>5</v>
      </c>
      <c r="AN49" s="1">
        <f t="shared" si="43"/>
        <v>0</v>
      </c>
      <c r="AO49" s="1">
        <f t="shared" si="44"/>
        <v>0</v>
      </c>
      <c r="AP49" s="1">
        <f t="shared" si="45"/>
        <v>0</v>
      </c>
      <c r="AQ49" s="1">
        <f t="shared" si="46"/>
        <v>1</v>
      </c>
      <c r="AR49" s="1">
        <f t="shared" si="47"/>
        <v>0</v>
      </c>
      <c r="AS49" s="1">
        <f t="shared" si="48"/>
        <v>0</v>
      </c>
      <c r="AT49" s="1" t="b">
        <f t="shared" si="49"/>
        <v>0</v>
      </c>
      <c r="AU49" s="1">
        <f t="shared" si="50"/>
        <v>0</v>
      </c>
      <c r="AV49" s="1">
        <f t="shared" si="51"/>
        <v>0</v>
      </c>
      <c r="AW49" s="1">
        <f t="shared" si="52"/>
        <v>0</v>
      </c>
      <c r="BA49" s="54">
        <f t="shared" si="53"/>
        <v>0</v>
      </c>
      <c r="BB49" s="1">
        <f t="shared" si="54"/>
        <v>0</v>
      </c>
      <c r="BC49" s="1">
        <f t="shared" si="55"/>
        <v>0</v>
      </c>
    </row>
    <row r="50" spans="1:55" ht="15">
      <c r="A50" s="61"/>
      <c r="B50" s="62"/>
      <c r="C50" s="63"/>
      <c r="D50" s="71" t="s">
        <v>177</v>
      </c>
      <c r="E50" s="72">
        <v>0</v>
      </c>
      <c r="F50" s="62"/>
      <c r="G50" s="71" t="s">
        <v>177</v>
      </c>
      <c r="H50" s="72">
        <v>0</v>
      </c>
      <c r="I50" s="32" t="s">
        <v>62</v>
      </c>
      <c r="J50" s="62"/>
      <c r="K50" s="95"/>
      <c r="L50" s="66"/>
      <c r="M50" s="56">
        <f t="shared" si="24"/>
        <v>0</v>
      </c>
      <c r="N50" s="57">
        <f t="shared" si="25"/>
        <v>0</v>
      </c>
      <c r="O50" s="79">
        <f t="shared" si="29"/>
      </c>
      <c r="P50" s="79">
        <f t="shared" si="30"/>
      </c>
      <c r="T50" s="1">
        <v>0</v>
      </c>
      <c r="X50" s="1">
        <v>0</v>
      </c>
      <c r="Y50" s="1">
        <f t="shared" si="31"/>
        <v>0</v>
      </c>
      <c r="Z50" s="1">
        <f t="shared" si="32"/>
        <v>0</v>
      </c>
      <c r="AA50" s="1">
        <f t="shared" si="33"/>
        <v>0</v>
      </c>
      <c r="AB50" s="1">
        <f t="shared" si="34"/>
        <v>1</v>
      </c>
      <c r="AC50" s="1">
        <f t="shared" si="35"/>
        <v>0</v>
      </c>
      <c r="AD50" s="1">
        <f t="shared" si="36"/>
        <v>0</v>
      </c>
      <c r="AE50" s="1" t="b">
        <f t="shared" si="37"/>
        <v>0</v>
      </c>
      <c r="AF50" s="1">
        <f t="shared" si="38"/>
        <v>0</v>
      </c>
      <c r="AG50" s="1">
        <f t="shared" si="39"/>
        <v>0</v>
      </c>
      <c r="AH50" s="1">
        <f t="shared" si="40"/>
        <v>0</v>
      </c>
      <c r="AJ50" s="1">
        <f t="shared" si="41"/>
        <v>0</v>
      </c>
      <c r="AK50" s="1">
        <f t="shared" si="42"/>
        <v>5</v>
      </c>
      <c r="AN50" s="1">
        <f t="shared" si="43"/>
        <v>0</v>
      </c>
      <c r="AO50" s="1">
        <f t="shared" si="44"/>
        <v>0</v>
      </c>
      <c r="AP50" s="1">
        <f t="shared" si="45"/>
        <v>0</v>
      </c>
      <c r="AQ50" s="1">
        <f t="shared" si="46"/>
        <v>1</v>
      </c>
      <c r="AR50" s="1">
        <f t="shared" si="47"/>
        <v>0</v>
      </c>
      <c r="AS50" s="1">
        <f t="shared" si="48"/>
        <v>0</v>
      </c>
      <c r="AT50" s="1" t="b">
        <f t="shared" si="49"/>
        <v>0</v>
      </c>
      <c r="AU50" s="1">
        <f t="shared" si="50"/>
        <v>0</v>
      </c>
      <c r="AV50" s="1">
        <f t="shared" si="51"/>
        <v>0</v>
      </c>
      <c r="AW50" s="1">
        <f t="shared" si="52"/>
        <v>0</v>
      </c>
      <c r="BA50" s="54">
        <f t="shared" si="53"/>
        <v>0</v>
      </c>
      <c r="BB50" s="1">
        <f t="shared" si="54"/>
        <v>0</v>
      </c>
      <c r="BC50" s="1">
        <f t="shared" si="55"/>
        <v>0</v>
      </c>
    </row>
    <row r="51" spans="1:55" ht="15">
      <c r="A51" s="61"/>
      <c r="B51" s="62"/>
      <c r="C51" s="63"/>
      <c r="D51" s="71" t="s">
        <v>177</v>
      </c>
      <c r="E51" s="72">
        <v>0</v>
      </c>
      <c r="F51" s="62"/>
      <c r="G51" s="71" t="s">
        <v>177</v>
      </c>
      <c r="H51" s="72">
        <v>0</v>
      </c>
      <c r="I51" s="32" t="s">
        <v>63</v>
      </c>
      <c r="J51" s="62"/>
      <c r="K51" s="95"/>
      <c r="L51" s="66"/>
      <c r="M51" s="56">
        <f t="shared" si="24"/>
        <v>0</v>
      </c>
      <c r="N51" s="57">
        <f t="shared" si="25"/>
        <v>0</v>
      </c>
      <c r="O51" s="79">
        <f t="shared" si="29"/>
      </c>
      <c r="P51" s="79">
        <f t="shared" si="30"/>
      </c>
      <c r="T51" s="1">
        <v>0</v>
      </c>
      <c r="X51" s="1">
        <v>0</v>
      </c>
      <c r="Y51" s="1">
        <f t="shared" si="31"/>
        <v>0</v>
      </c>
      <c r="Z51" s="1">
        <f t="shared" si="32"/>
        <v>0</v>
      </c>
      <c r="AA51" s="1">
        <f t="shared" si="33"/>
        <v>0</v>
      </c>
      <c r="AB51" s="1">
        <f t="shared" si="34"/>
        <v>1</v>
      </c>
      <c r="AC51" s="1">
        <f t="shared" si="35"/>
        <v>0</v>
      </c>
      <c r="AD51" s="1">
        <f t="shared" si="36"/>
        <v>0</v>
      </c>
      <c r="AE51" s="1" t="b">
        <f t="shared" si="37"/>
        <v>0</v>
      </c>
      <c r="AF51" s="1">
        <f t="shared" si="38"/>
        <v>0</v>
      </c>
      <c r="AG51" s="1">
        <f t="shared" si="39"/>
        <v>0</v>
      </c>
      <c r="AH51" s="1">
        <f t="shared" si="40"/>
        <v>0</v>
      </c>
      <c r="AJ51" s="1">
        <f t="shared" si="41"/>
        <v>0</v>
      </c>
      <c r="AK51" s="1">
        <f t="shared" si="42"/>
        <v>5</v>
      </c>
      <c r="AN51" s="1">
        <f t="shared" si="43"/>
        <v>0</v>
      </c>
      <c r="AO51" s="1">
        <f t="shared" si="44"/>
        <v>0</v>
      </c>
      <c r="AP51" s="1">
        <f t="shared" si="45"/>
        <v>0</v>
      </c>
      <c r="AQ51" s="1">
        <f t="shared" si="46"/>
        <v>1</v>
      </c>
      <c r="AR51" s="1">
        <f t="shared" si="47"/>
        <v>0</v>
      </c>
      <c r="AS51" s="1">
        <f t="shared" si="48"/>
        <v>0</v>
      </c>
      <c r="AT51" s="1" t="b">
        <f t="shared" si="49"/>
        <v>0</v>
      </c>
      <c r="AU51" s="1">
        <f t="shared" si="50"/>
        <v>0</v>
      </c>
      <c r="AV51" s="1">
        <f t="shared" si="51"/>
        <v>0</v>
      </c>
      <c r="AW51" s="1">
        <f t="shared" si="52"/>
        <v>0</v>
      </c>
      <c r="BA51" s="54">
        <f t="shared" si="53"/>
        <v>0</v>
      </c>
      <c r="BB51" s="1">
        <f t="shared" si="54"/>
        <v>0</v>
      </c>
      <c r="BC51" s="1">
        <f t="shared" si="55"/>
        <v>0</v>
      </c>
    </row>
    <row r="52" spans="1:55" ht="15">
      <c r="A52" s="61"/>
      <c r="B52" s="62"/>
      <c r="C52" s="63"/>
      <c r="D52" s="71" t="s">
        <v>177</v>
      </c>
      <c r="E52" s="72">
        <v>0</v>
      </c>
      <c r="F52" s="62"/>
      <c r="G52" s="71" t="s">
        <v>177</v>
      </c>
      <c r="H52" s="72">
        <v>0</v>
      </c>
      <c r="I52" s="32" t="s">
        <v>67</v>
      </c>
      <c r="J52" s="62"/>
      <c r="K52" s="95"/>
      <c r="L52" s="66"/>
      <c r="M52" s="56">
        <f t="shared" si="24"/>
        <v>0</v>
      </c>
      <c r="N52" s="57">
        <f t="shared" si="25"/>
        <v>0</v>
      </c>
      <c r="O52" s="79">
        <f t="shared" si="29"/>
      </c>
      <c r="P52" s="79">
        <f t="shared" si="30"/>
      </c>
      <c r="T52" s="1">
        <v>0</v>
      </c>
      <c r="X52" s="1">
        <v>0</v>
      </c>
      <c r="Y52" s="1">
        <f t="shared" si="31"/>
        <v>0</v>
      </c>
      <c r="Z52" s="1">
        <f t="shared" si="32"/>
        <v>0</v>
      </c>
      <c r="AA52" s="1">
        <f t="shared" si="33"/>
        <v>0</v>
      </c>
      <c r="AB52" s="1">
        <f t="shared" si="34"/>
        <v>1</v>
      </c>
      <c r="AC52" s="1">
        <f t="shared" si="35"/>
        <v>0</v>
      </c>
      <c r="AD52" s="1">
        <f t="shared" si="36"/>
        <v>0</v>
      </c>
      <c r="AE52" s="1" t="b">
        <f t="shared" si="37"/>
        <v>0</v>
      </c>
      <c r="AF52" s="1">
        <f t="shared" si="38"/>
        <v>0</v>
      </c>
      <c r="AG52" s="1">
        <f t="shared" si="39"/>
        <v>0</v>
      </c>
      <c r="AH52" s="1">
        <f t="shared" si="40"/>
        <v>0</v>
      </c>
      <c r="AJ52" s="1">
        <f t="shared" si="41"/>
        <v>0</v>
      </c>
      <c r="AK52" s="1">
        <f t="shared" si="42"/>
        <v>5</v>
      </c>
      <c r="AN52" s="1">
        <f t="shared" si="43"/>
        <v>0</v>
      </c>
      <c r="AO52" s="1">
        <f t="shared" si="44"/>
        <v>0</v>
      </c>
      <c r="AP52" s="1">
        <f t="shared" si="45"/>
        <v>0</v>
      </c>
      <c r="AQ52" s="1">
        <f t="shared" si="46"/>
        <v>1</v>
      </c>
      <c r="AR52" s="1">
        <f t="shared" si="47"/>
        <v>0</v>
      </c>
      <c r="AS52" s="1">
        <f t="shared" si="48"/>
        <v>0</v>
      </c>
      <c r="AT52" s="1" t="b">
        <f t="shared" si="49"/>
        <v>0</v>
      </c>
      <c r="AU52" s="1">
        <f t="shared" si="50"/>
        <v>0</v>
      </c>
      <c r="AV52" s="1">
        <f t="shared" si="51"/>
        <v>0</v>
      </c>
      <c r="AW52" s="1">
        <f t="shared" si="52"/>
        <v>0</v>
      </c>
      <c r="BA52" s="54">
        <f t="shared" si="53"/>
        <v>0</v>
      </c>
      <c r="BB52" s="1">
        <f t="shared" si="54"/>
        <v>0</v>
      </c>
      <c r="BC52" s="1">
        <f t="shared" si="55"/>
        <v>0</v>
      </c>
    </row>
    <row r="53" spans="1:55" ht="15">
      <c r="A53" s="61"/>
      <c r="B53" s="62"/>
      <c r="C53" s="63"/>
      <c r="D53" s="71" t="s">
        <v>177</v>
      </c>
      <c r="E53" s="72">
        <v>0</v>
      </c>
      <c r="F53" s="62"/>
      <c r="G53" s="71" t="s">
        <v>177</v>
      </c>
      <c r="H53" s="72">
        <v>0</v>
      </c>
      <c r="I53" s="32" t="s">
        <v>68</v>
      </c>
      <c r="J53" s="62"/>
      <c r="K53" s="95"/>
      <c r="L53" s="66"/>
      <c r="M53" s="56">
        <f t="shared" si="24"/>
        <v>0</v>
      </c>
      <c r="N53" s="57">
        <f t="shared" si="25"/>
        <v>0</v>
      </c>
      <c r="O53" s="79">
        <f t="shared" si="29"/>
      </c>
      <c r="P53" s="79">
        <f t="shared" si="30"/>
      </c>
      <c r="T53" s="1">
        <v>0</v>
      </c>
      <c r="X53" s="1">
        <v>0</v>
      </c>
      <c r="Y53" s="1">
        <f t="shared" si="31"/>
        <v>0</v>
      </c>
      <c r="Z53" s="1">
        <f t="shared" si="32"/>
        <v>0</v>
      </c>
      <c r="AA53" s="1">
        <f t="shared" si="33"/>
        <v>0</v>
      </c>
      <c r="AB53" s="1">
        <f t="shared" si="34"/>
        <v>1</v>
      </c>
      <c r="AC53" s="1">
        <f t="shared" si="35"/>
        <v>0</v>
      </c>
      <c r="AD53" s="1">
        <f t="shared" si="36"/>
        <v>0</v>
      </c>
      <c r="AE53" s="1" t="b">
        <f t="shared" si="37"/>
        <v>0</v>
      </c>
      <c r="AF53" s="1">
        <f t="shared" si="38"/>
        <v>0</v>
      </c>
      <c r="AG53" s="1">
        <f t="shared" si="39"/>
        <v>0</v>
      </c>
      <c r="AH53" s="1">
        <f t="shared" si="40"/>
        <v>0</v>
      </c>
      <c r="AJ53" s="1">
        <f t="shared" si="41"/>
        <v>0</v>
      </c>
      <c r="AK53" s="1">
        <f t="shared" si="42"/>
        <v>5</v>
      </c>
      <c r="AN53" s="1">
        <f t="shared" si="43"/>
        <v>0</v>
      </c>
      <c r="AO53" s="1">
        <f t="shared" si="44"/>
        <v>0</v>
      </c>
      <c r="AP53" s="1">
        <f t="shared" si="45"/>
        <v>0</v>
      </c>
      <c r="AQ53" s="1">
        <f t="shared" si="46"/>
        <v>1</v>
      </c>
      <c r="AR53" s="1">
        <f t="shared" si="47"/>
        <v>0</v>
      </c>
      <c r="AS53" s="1">
        <f t="shared" si="48"/>
        <v>0</v>
      </c>
      <c r="AT53" s="1" t="b">
        <f t="shared" si="49"/>
        <v>0</v>
      </c>
      <c r="AU53" s="1">
        <f t="shared" si="50"/>
        <v>0</v>
      </c>
      <c r="AV53" s="1">
        <f t="shared" si="51"/>
        <v>0</v>
      </c>
      <c r="AW53" s="1">
        <f t="shared" si="52"/>
        <v>0</v>
      </c>
      <c r="BA53" s="54">
        <f t="shared" si="53"/>
        <v>0</v>
      </c>
      <c r="BB53" s="1">
        <f t="shared" si="54"/>
        <v>0</v>
      </c>
      <c r="BC53" s="1">
        <f t="shared" si="55"/>
        <v>0</v>
      </c>
    </row>
    <row r="54" spans="1:55" ht="15">
      <c r="A54" s="61"/>
      <c r="B54" s="62"/>
      <c r="C54" s="63"/>
      <c r="D54" s="71" t="s">
        <v>177</v>
      </c>
      <c r="E54" s="72">
        <v>0</v>
      </c>
      <c r="F54" s="62"/>
      <c r="G54" s="71" t="s">
        <v>177</v>
      </c>
      <c r="H54" s="72">
        <v>0</v>
      </c>
      <c r="I54" s="32" t="s">
        <v>69</v>
      </c>
      <c r="J54" s="62"/>
      <c r="K54" s="95"/>
      <c r="L54" s="66"/>
      <c r="M54" s="56">
        <f t="shared" si="24"/>
        <v>0</v>
      </c>
      <c r="N54" s="57">
        <f t="shared" si="25"/>
        <v>0</v>
      </c>
      <c r="O54" s="79">
        <f t="shared" si="29"/>
      </c>
      <c r="P54" s="79">
        <f t="shared" si="30"/>
      </c>
      <c r="T54" s="1">
        <v>0</v>
      </c>
      <c r="X54" s="1">
        <v>0</v>
      </c>
      <c r="Y54" s="1">
        <f t="shared" si="31"/>
        <v>0</v>
      </c>
      <c r="Z54" s="1">
        <f t="shared" si="32"/>
        <v>0</v>
      </c>
      <c r="AA54" s="1">
        <f t="shared" si="33"/>
        <v>0</v>
      </c>
      <c r="AB54" s="1">
        <f t="shared" si="34"/>
        <v>1</v>
      </c>
      <c r="AC54" s="1">
        <f t="shared" si="35"/>
        <v>0</v>
      </c>
      <c r="AD54" s="1">
        <f t="shared" si="36"/>
        <v>0</v>
      </c>
      <c r="AE54" s="1" t="b">
        <f t="shared" si="37"/>
        <v>0</v>
      </c>
      <c r="AF54" s="1">
        <f t="shared" si="38"/>
        <v>0</v>
      </c>
      <c r="AG54" s="1">
        <f t="shared" si="39"/>
        <v>0</v>
      </c>
      <c r="AH54" s="1">
        <f t="shared" si="40"/>
        <v>0</v>
      </c>
      <c r="AJ54" s="1">
        <f t="shared" si="41"/>
        <v>0</v>
      </c>
      <c r="AK54" s="1">
        <f t="shared" si="42"/>
        <v>5</v>
      </c>
      <c r="AN54" s="1">
        <f t="shared" si="43"/>
        <v>0</v>
      </c>
      <c r="AO54" s="1">
        <f t="shared" si="44"/>
        <v>0</v>
      </c>
      <c r="AP54" s="1">
        <f t="shared" si="45"/>
        <v>0</v>
      </c>
      <c r="AQ54" s="1">
        <f t="shared" si="46"/>
        <v>1</v>
      </c>
      <c r="AR54" s="1">
        <f t="shared" si="47"/>
        <v>0</v>
      </c>
      <c r="AS54" s="1">
        <f t="shared" si="48"/>
        <v>0</v>
      </c>
      <c r="AT54" s="1" t="b">
        <f t="shared" si="49"/>
        <v>0</v>
      </c>
      <c r="AU54" s="1">
        <f t="shared" si="50"/>
        <v>0</v>
      </c>
      <c r="AV54" s="1">
        <f t="shared" si="51"/>
        <v>0</v>
      </c>
      <c r="AW54" s="1">
        <f t="shared" si="52"/>
        <v>0</v>
      </c>
      <c r="BA54" s="54">
        <f t="shared" si="53"/>
        <v>0</v>
      </c>
      <c r="BB54" s="1">
        <f t="shared" si="54"/>
        <v>0</v>
      </c>
      <c r="BC54" s="1">
        <f t="shared" si="55"/>
        <v>0</v>
      </c>
    </row>
    <row r="55" spans="1:55" ht="15">
      <c r="A55" s="61"/>
      <c r="B55" s="62"/>
      <c r="C55" s="63"/>
      <c r="D55" s="71" t="s">
        <v>177</v>
      </c>
      <c r="E55" s="72">
        <v>0</v>
      </c>
      <c r="F55" s="62"/>
      <c r="G55" s="71" t="s">
        <v>177</v>
      </c>
      <c r="H55" s="72">
        <v>0</v>
      </c>
      <c r="I55" s="32" t="s">
        <v>70</v>
      </c>
      <c r="J55" s="62"/>
      <c r="K55" s="95"/>
      <c r="L55" s="66"/>
      <c r="M55" s="56">
        <f t="shared" si="24"/>
        <v>0</v>
      </c>
      <c r="N55" s="57">
        <f t="shared" si="25"/>
        <v>0</v>
      </c>
      <c r="O55" s="79">
        <f aca="true" t="shared" si="56" ref="O55:O61">IF(K55&lt;&gt;0,AH55,"")</f>
      </c>
      <c r="P55" s="79">
        <f aca="true" t="shared" si="57" ref="P55:P61">IF(K55&lt;&gt;0,AW55,"")</f>
      </c>
      <c r="T55" s="1">
        <v>0</v>
      </c>
      <c r="X55" s="1">
        <v>0</v>
      </c>
      <c r="Y55" s="1">
        <f t="shared" si="31"/>
        <v>0</v>
      </c>
      <c r="Z55" s="1">
        <f aca="true" t="shared" si="58" ref="Z55:Z61">X55/$Z$4</f>
        <v>0</v>
      </c>
      <c r="AA55" s="1">
        <f aca="true" t="shared" si="59" ref="AA55:AA61">(T55-$T$8)*2/$Z$4</f>
        <v>0</v>
      </c>
      <c r="AB55" s="1">
        <f aca="true" t="shared" si="60" ref="AB55:AB61">SIN(Y55)*SIN(Z55)+COS(Y55)*COS(Z55)*COS(AA55)</f>
        <v>1</v>
      </c>
      <c r="AC55" s="1">
        <f t="shared" si="35"/>
        <v>0</v>
      </c>
      <c r="AD55" s="1">
        <f t="shared" si="36"/>
        <v>0</v>
      </c>
      <c r="AE55" s="1" t="b">
        <f aca="true" t="shared" si="61" ref="AE55:AE61">IF(Y55&lt;&gt;Z55,90*(1+ABS(Y55-Z55)/(Y55-Z55)))</f>
        <v>0</v>
      </c>
      <c r="AF55" s="1">
        <f aca="true" t="shared" si="62" ref="AF55:AF61">IF(AA55&lt;&gt;0,90+$Z$4*ATAN((SIN(Y55)*AB55-SIN(Z55))/(SIN(AA55)*COS(Y55)^2)),AE55*1)</f>
        <v>0</v>
      </c>
      <c r="AG55" s="1">
        <f aca="true" t="shared" si="63" ref="AG55:AG61">IF(SIN(AA55)&lt;0,AF55+180,AF55*1)</f>
        <v>0</v>
      </c>
      <c r="AH55" s="1">
        <f t="shared" si="40"/>
        <v>0</v>
      </c>
      <c r="AJ55" s="1">
        <f aca="true" t="shared" si="64" ref="AJ55:AJ61">6365.11*AD55</f>
        <v>0</v>
      </c>
      <c r="AK55" s="1">
        <f t="shared" si="42"/>
        <v>5</v>
      </c>
      <c r="AN55" s="1">
        <f aca="true" t="shared" si="65" ref="AN55:AN61">X55/$Z$4</f>
        <v>0</v>
      </c>
      <c r="AO55" s="1">
        <f t="shared" si="44"/>
        <v>0</v>
      </c>
      <c r="AP55" s="1">
        <f aca="true" t="shared" si="66" ref="AP55:AP61">($T$8-T55)*2/$Z$4</f>
        <v>0</v>
      </c>
      <c r="AQ55" s="1">
        <f aca="true" t="shared" si="67" ref="AQ55:AQ61">SIN(AN55)*SIN(AO55)+COS(AN55)*COS(AO55)*COS(AP55)</f>
        <v>1</v>
      </c>
      <c r="AR55" s="1">
        <f t="shared" si="47"/>
        <v>0</v>
      </c>
      <c r="AS55" s="1">
        <f aca="true" t="shared" si="68" ref="AS55:AS61">IF(AC55&lt;0,180/$Z$4+AC55,AC55)</f>
        <v>0</v>
      </c>
      <c r="AT55" s="1" t="b">
        <f aca="true" t="shared" si="69" ref="AT55:AT61">IF(AN55&lt;&gt;AO55,90*(1+ABS(AN55-AO55)/(AN55-AO55)))</f>
        <v>0</v>
      </c>
      <c r="AU55" s="1">
        <f aca="true" t="shared" si="70" ref="AU55:AU61">IF(AP55&lt;&gt;0,90+$Z$4*ATAN((SIN(AN55)*AQ55-SIN(AO55))/(SIN(AP55)*COS(AN55)^2)),AT55*1)</f>
        <v>0</v>
      </c>
      <c r="AV55" s="1">
        <f aca="true" t="shared" si="71" ref="AV55:AV61">IF(SIN(AP55)&lt;0,AU55+180,AU55*1)</f>
        <v>0</v>
      </c>
      <c r="AW55" s="1">
        <f t="shared" si="52"/>
        <v>0</v>
      </c>
      <c r="BA55" s="54">
        <f t="shared" si="53"/>
        <v>0</v>
      </c>
      <c r="BB55" s="1">
        <f t="shared" si="54"/>
        <v>0</v>
      </c>
      <c r="BC55" s="1">
        <f t="shared" si="55"/>
        <v>0</v>
      </c>
    </row>
    <row r="56" spans="1:55" ht="15">
      <c r="A56" s="61"/>
      <c r="B56" s="62"/>
      <c r="C56" s="63"/>
      <c r="D56" s="71" t="s">
        <v>177</v>
      </c>
      <c r="E56" s="72">
        <v>0</v>
      </c>
      <c r="F56" s="62"/>
      <c r="G56" s="71" t="s">
        <v>177</v>
      </c>
      <c r="H56" s="72">
        <v>0</v>
      </c>
      <c r="I56" s="32" t="s">
        <v>71</v>
      </c>
      <c r="J56" s="62"/>
      <c r="K56" s="95"/>
      <c r="L56" s="66"/>
      <c r="M56" s="56">
        <f t="shared" si="24"/>
        <v>0</v>
      </c>
      <c r="N56" s="57">
        <f t="shared" si="25"/>
        <v>0</v>
      </c>
      <c r="O56" s="79">
        <f t="shared" si="56"/>
      </c>
      <c r="P56" s="79">
        <f t="shared" si="57"/>
      </c>
      <c r="T56" s="1">
        <v>0</v>
      </c>
      <c r="X56" s="1">
        <v>0</v>
      </c>
      <c r="Y56" s="1">
        <f t="shared" si="31"/>
        <v>0</v>
      </c>
      <c r="Z56" s="1">
        <f t="shared" si="58"/>
        <v>0</v>
      </c>
      <c r="AA56" s="1">
        <f t="shared" si="59"/>
        <v>0</v>
      </c>
      <c r="AB56" s="1">
        <f t="shared" si="60"/>
        <v>1</v>
      </c>
      <c r="AC56" s="1">
        <f t="shared" si="35"/>
        <v>0</v>
      </c>
      <c r="AD56" s="1">
        <f t="shared" si="36"/>
        <v>0</v>
      </c>
      <c r="AE56" s="1" t="b">
        <f t="shared" si="61"/>
        <v>0</v>
      </c>
      <c r="AF56" s="1">
        <f t="shared" si="62"/>
        <v>0</v>
      </c>
      <c r="AG56" s="1">
        <f t="shared" si="63"/>
        <v>0</v>
      </c>
      <c r="AH56" s="1">
        <f t="shared" si="40"/>
        <v>0</v>
      </c>
      <c r="AJ56" s="1">
        <f t="shared" si="64"/>
        <v>0</v>
      </c>
      <c r="AK56" s="1">
        <f t="shared" si="42"/>
        <v>5</v>
      </c>
      <c r="AN56" s="1">
        <f t="shared" si="65"/>
        <v>0</v>
      </c>
      <c r="AO56" s="1">
        <f t="shared" si="44"/>
        <v>0</v>
      </c>
      <c r="AP56" s="1">
        <f t="shared" si="66"/>
        <v>0</v>
      </c>
      <c r="AQ56" s="1">
        <f t="shared" si="67"/>
        <v>1</v>
      </c>
      <c r="AR56" s="1">
        <f t="shared" si="47"/>
        <v>0</v>
      </c>
      <c r="AS56" s="1">
        <f t="shared" si="68"/>
        <v>0</v>
      </c>
      <c r="AT56" s="1" t="b">
        <f t="shared" si="69"/>
        <v>0</v>
      </c>
      <c r="AU56" s="1">
        <f t="shared" si="70"/>
        <v>0</v>
      </c>
      <c r="AV56" s="1">
        <f t="shared" si="71"/>
        <v>0</v>
      </c>
      <c r="AW56" s="1">
        <f t="shared" si="52"/>
        <v>0</v>
      </c>
      <c r="BA56" s="54">
        <f t="shared" si="53"/>
        <v>0</v>
      </c>
      <c r="BB56" s="1">
        <f t="shared" si="54"/>
        <v>0</v>
      </c>
      <c r="BC56" s="1">
        <f t="shared" si="55"/>
        <v>0</v>
      </c>
    </row>
    <row r="57" spans="1:55" ht="15">
      <c r="A57" s="61"/>
      <c r="B57" s="62"/>
      <c r="C57" s="63"/>
      <c r="D57" s="71" t="s">
        <v>177</v>
      </c>
      <c r="E57" s="72">
        <v>0</v>
      </c>
      <c r="F57" s="62"/>
      <c r="G57" s="71" t="s">
        <v>177</v>
      </c>
      <c r="H57" s="72">
        <v>0</v>
      </c>
      <c r="I57" s="32" t="s">
        <v>72</v>
      </c>
      <c r="J57" s="62"/>
      <c r="K57" s="95"/>
      <c r="L57" s="66"/>
      <c r="M57" s="56">
        <f t="shared" si="24"/>
        <v>0</v>
      </c>
      <c r="N57" s="57">
        <f t="shared" si="25"/>
        <v>0</v>
      </c>
      <c r="O57" s="79">
        <f t="shared" si="56"/>
      </c>
      <c r="P57" s="79">
        <f t="shared" si="57"/>
      </c>
      <c r="T57" s="1">
        <v>0</v>
      </c>
      <c r="X57" s="1">
        <v>0</v>
      </c>
      <c r="Y57" s="1">
        <f t="shared" si="31"/>
        <v>0</v>
      </c>
      <c r="Z57" s="1">
        <f t="shared" si="58"/>
        <v>0</v>
      </c>
      <c r="AA57" s="1">
        <f t="shared" si="59"/>
        <v>0</v>
      </c>
      <c r="AB57" s="1">
        <f t="shared" si="60"/>
        <v>1</v>
      </c>
      <c r="AC57" s="1">
        <f t="shared" si="35"/>
        <v>0</v>
      </c>
      <c r="AD57" s="1">
        <f t="shared" si="36"/>
        <v>0</v>
      </c>
      <c r="AE57" s="1" t="b">
        <f t="shared" si="61"/>
        <v>0</v>
      </c>
      <c r="AF57" s="1">
        <f t="shared" si="62"/>
        <v>0</v>
      </c>
      <c r="AG57" s="1">
        <f t="shared" si="63"/>
        <v>0</v>
      </c>
      <c r="AH57" s="1">
        <f t="shared" si="40"/>
        <v>0</v>
      </c>
      <c r="AJ57" s="1">
        <f t="shared" si="64"/>
        <v>0</v>
      </c>
      <c r="AK57" s="1">
        <f t="shared" si="42"/>
        <v>5</v>
      </c>
      <c r="AN57" s="1">
        <f t="shared" si="65"/>
        <v>0</v>
      </c>
      <c r="AO57" s="1">
        <f t="shared" si="44"/>
        <v>0</v>
      </c>
      <c r="AP57" s="1">
        <f t="shared" si="66"/>
        <v>0</v>
      </c>
      <c r="AQ57" s="1">
        <f t="shared" si="67"/>
        <v>1</v>
      </c>
      <c r="AR57" s="1">
        <f t="shared" si="47"/>
        <v>0</v>
      </c>
      <c r="AS57" s="1">
        <f t="shared" si="68"/>
        <v>0</v>
      </c>
      <c r="AT57" s="1" t="b">
        <f t="shared" si="69"/>
        <v>0</v>
      </c>
      <c r="AU57" s="1">
        <f t="shared" si="70"/>
        <v>0</v>
      </c>
      <c r="AV57" s="1">
        <f t="shared" si="71"/>
        <v>0</v>
      </c>
      <c r="AW57" s="1">
        <f t="shared" si="52"/>
        <v>0</v>
      </c>
      <c r="BA57" s="54">
        <f t="shared" si="53"/>
        <v>0</v>
      </c>
      <c r="BB57" s="1">
        <f t="shared" si="54"/>
        <v>0</v>
      </c>
      <c r="BC57" s="1">
        <f t="shared" si="55"/>
        <v>0</v>
      </c>
    </row>
    <row r="58" spans="1:55" ht="15">
      <c r="A58" s="61"/>
      <c r="B58" s="62"/>
      <c r="C58" s="63"/>
      <c r="D58" s="71" t="s">
        <v>177</v>
      </c>
      <c r="E58" s="72">
        <v>0</v>
      </c>
      <c r="F58" s="62"/>
      <c r="G58" s="71" t="s">
        <v>177</v>
      </c>
      <c r="H58" s="72">
        <v>0</v>
      </c>
      <c r="I58" s="32" t="s">
        <v>73</v>
      </c>
      <c r="J58" s="62"/>
      <c r="K58" s="95"/>
      <c r="L58" s="66"/>
      <c r="M58" s="56">
        <f t="shared" si="24"/>
        <v>0</v>
      </c>
      <c r="N58" s="57">
        <f t="shared" si="25"/>
        <v>0</v>
      </c>
      <c r="O58" s="79">
        <f t="shared" si="56"/>
      </c>
      <c r="P58" s="79">
        <f t="shared" si="57"/>
      </c>
      <c r="T58" s="1">
        <v>0</v>
      </c>
      <c r="X58" s="1">
        <v>0</v>
      </c>
      <c r="Y58" s="1">
        <f t="shared" si="31"/>
        <v>0</v>
      </c>
      <c r="Z58" s="1">
        <f t="shared" si="58"/>
        <v>0</v>
      </c>
      <c r="AA58" s="1">
        <f t="shared" si="59"/>
        <v>0</v>
      </c>
      <c r="AB58" s="1">
        <f t="shared" si="60"/>
        <v>1</v>
      </c>
      <c r="AC58" s="1">
        <f t="shared" si="35"/>
        <v>0</v>
      </c>
      <c r="AD58" s="1">
        <f t="shared" si="36"/>
        <v>0</v>
      </c>
      <c r="AE58" s="1" t="b">
        <f t="shared" si="61"/>
        <v>0</v>
      </c>
      <c r="AF58" s="1">
        <f t="shared" si="62"/>
        <v>0</v>
      </c>
      <c r="AG58" s="1">
        <f t="shared" si="63"/>
        <v>0</v>
      </c>
      <c r="AH58" s="1">
        <f t="shared" si="40"/>
        <v>0</v>
      </c>
      <c r="AJ58" s="1">
        <f t="shared" si="64"/>
        <v>0</v>
      </c>
      <c r="AK58" s="1">
        <f t="shared" si="42"/>
        <v>5</v>
      </c>
      <c r="AN58" s="1">
        <f t="shared" si="65"/>
        <v>0</v>
      </c>
      <c r="AO58" s="1">
        <f t="shared" si="44"/>
        <v>0</v>
      </c>
      <c r="AP58" s="1">
        <f t="shared" si="66"/>
        <v>0</v>
      </c>
      <c r="AQ58" s="1">
        <f t="shared" si="67"/>
        <v>1</v>
      </c>
      <c r="AR58" s="1">
        <f t="shared" si="47"/>
        <v>0</v>
      </c>
      <c r="AS58" s="1">
        <f t="shared" si="68"/>
        <v>0</v>
      </c>
      <c r="AT58" s="1" t="b">
        <f t="shared" si="69"/>
        <v>0</v>
      </c>
      <c r="AU58" s="1">
        <f t="shared" si="70"/>
        <v>0</v>
      </c>
      <c r="AV58" s="1">
        <f t="shared" si="71"/>
        <v>0</v>
      </c>
      <c r="AW58" s="1">
        <f t="shared" si="52"/>
        <v>0</v>
      </c>
      <c r="BA58" s="54">
        <f t="shared" si="53"/>
        <v>0</v>
      </c>
      <c r="BB58" s="1">
        <f t="shared" si="54"/>
        <v>0</v>
      </c>
      <c r="BC58" s="1">
        <f t="shared" si="55"/>
        <v>0</v>
      </c>
    </row>
    <row r="59" spans="1:55" ht="15">
      <c r="A59" s="61"/>
      <c r="B59" s="62"/>
      <c r="C59" s="63"/>
      <c r="D59" s="71" t="s">
        <v>177</v>
      </c>
      <c r="E59" s="72">
        <v>0</v>
      </c>
      <c r="F59" s="62"/>
      <c r="G59" s="71" t="s">
        <v>177</v>
      </c>
      <c r="H59" s="72">
        <v>0</v>
      </c>
      <c r="I59" s="32" t="s">
        <v>74</v>
      </c>
      <c r="J59" s="62"/>
      <c r="K59" s="95"/>
      <c r="L59" s="66"/>
      <c r="M59" s="56">
        <f t="shared" si="24"/>
        <v>0</v>
      </c>
      <c r="N59" s="57">
        <f t="shared" si="25"/>
        <v>0</v>
      </c>
      <c r="O59" s="79">
        <f t="shared" si="56"/>
      </c>
      <c r="P59" s="79">
        <f t="shared" si="57"/>
      </c>
      <c r="T59" s="1">
        <v>0</v>
      </c>
      <c r="X59" s="1">
        <v>0</v>
      </c>
      <c r="Y59" s="1">
        <f t="shared" si="31"/>
        <v>0</v>
      </c>
      <c r="Z59" s="1">
        <f t="shared" si="58"/>
        <v>0</v>
      </c>
      <c r="AA59" s="1">
        <f t="shared" si="59"/>
        <v>0</v>
      </c>
      <c r="AB59" s="1">
        <f t="shared" si="60"/>
        <v>1</v>
      </c>
      <c r="AC59" s="1">
        <f t="shared" si="35"/>
        <v>0</v>
      </c>
      <c r="AD59" s="1">
        <f t="shared" si="36"/>
        <v>0</v>
      </c>
      <c r="AE59" s="1" t="b">
        <f t="shared" si="61"/>
        <v>0</v>
      </c>
      <c r="AF59" s="1">
        <f t="shared" si="62"/>
        <v>0</v>
      </c>
      <c r="AG59" s="1">
        <f t="shared" si="63"/>
        <v>0</v>
      </c>
      <c r="AH59" s="1">
        <f t="shared" si="40"/>
        <v>0</v>
      </c>
      <c r="AJ59" s="1">
        <f t="shared" si="64"/>
        <v>0</v>
      </c>
      <c r="AK59" s="1">
        <f t="shared" si="42"/>
        <v>5</v>
      </c>
      <c r="AN59" s="1">
        <f t="shared" si="65"/>
        <v>0</v>
      </c>
      <c r="AO59" s="1">
        <f t="shared" si="44"/>
        <v>0</v>
      </c>
      <c r="AP59" s="1">
        <f t="shared" si="66"/>
        <v>0</v>
      </c>
      <c r="AQ59" s="1">
        <f t="shared" si="67"/>
        <v>1</v>
      </c>
      <c r="AR59" s="1">
        <f t="shared" si="47"/>
        <v>0</v>
      </c>
      <c r="AS59" s="1">
        <f t="shared" si="68"/>
        <v>0</v>
      </c>
      <c r="AT59" s="1" t="b">
        <f t="shared" si="69"/>
        <v>0</v>
      </c>
      <c r="AU59" s="1">
        <f t="shared" si="70"/>
        <v>0</v>
      </c>
      <c r="AV59" s="1">
        <f t="shared" si="71"/>
        <v>0</v>
      </c>
      <c r="AW59" s="1">
        <f t="shared" si="52"/>
        <v>0</v>
      </c>
      <c r="BA59" s="54">
        <f t="shared" si="53"/>
        <v>0</v>
      </c>
      <c r="BB59" s="1">
        <f t="shared" si="54"/>
        <v>0</v>
      </c>
      <c r="BC59" s="1">
        <f t="shared" si="55"/>
        <v>0</v>
      </c>
    </row>
    <row r="60" spans="1:55" ht="15">
      <c r="A60" s="61"/>
      <c r="B60" s="62"/>
      <c r="C60" s="63"/>
      <c r="D60" s="71" t="s">
        <v>177</v>
      </c>
      <c r="E60" s="72">
        <v>0</v>
      </c>
      <c r="F60" s="62"/>
      <c r="G60" s="71" t="s">
        <v>177</v>
      </c>
      <c r="H60" s="72">
        <v>0</v>
      </c>
      <c r="I60" s="32" t="s">
        <v>75</v>
      </c>
      <c r="J60" s="62"/>
      <c r="K60" s="95"/>
      <c r="L60" s="66"/>
      <c r="M60" s="56">
        <f t="shared" si="24"/>
        <v>0</v>
      </c>
      <c r="N60" s="57">
        <f t="shared" si="25"/>
        <v>0</v>
      </c>
      <c r="O60" s="79">
        <f t="shared" si="56"/>
      </c>
      <c r="P60" s="79">
        <f t="shared" si="57"/>
      </c>
      <c r="T60" s="1">
        <v>0</v>
      </c>
      <c r="X60" s="1">
        <v>0</v>
      </c>
      <c r="Y60" s="1">
        <f t="shared" si="31"/>
        <v>0</v>
      </c>
      <c r="Z60" s="1">
        <f t="shared" si="58"/>
        <v>0</v>
      </c>
      <c r="AA60" s="1">
        <f t="shared" si="59"/>
        <v>0</v>
      </c>
      <c r="AB60" s="1">
        <f t="shared" si="60"/>
        <v>1</v>
      </c>
      <c r="AC60" s="1">
        <f t="shared" si="35"/>
        <v>0</v>
      </c>
      <c r="AD60" s="1">
        <f t="shared" si="36"/>
        <v>0</v>
      </c>
      <c r="AE60" s="1" t="b">
        <f t="shared" si="61"/>
        <v>0</v>
      </c>
      <c r="AF60" s="1">
        <f t="shared" si="62"/>
        <v>0</v>
      </c>
      <c r="AG60" s="1">
        <f t="shared" si="63"/>
        <v>0</v>
      </c>
      <c r="AH60" s="1">
        <f t="shared" si="40"/>
        <v>0</v>
      </c>
      <c r="AJ60" s="1">
        <f t="shared" si="64"/>
        <v>0</v>
      </c>
      <c r="AK60" s="1">
        <f t="shared" si="42"/>
        <v>5</v>
      </c>
      <c r="AN60" s="1">
        <f t="shared" si="65"/>
        <v>0</v>
      </c>
      <c r="AO60" s="1">
        <f t="shared" si="44"/>
        <v>0</v>
      </c>
      <c r="AP60" s="1">
        <f t="shared" si="66"/>
        <v>0</v>
      </c>
      <c r="AQ60" s="1">
        <f t="shared" si="67"/>
        <v>1</v>
      </c>
      <c r="AR60" s="1">
        <f t="shared" si="47"/>
        <v>0</v>
      </c>
      <c r="AS60" s="1">
        <f t="shared" si="68"/>
        <v>0</v>
      </c>
      <c r="AT60" s="1" t="b">
        <f t="shared" si="69"/>
        <v>0</v>
      </c>
      <c r="AU60" s="1">
        <f t="shared" si="70"/>
        <v>0</v>
      </c>
      <c r="AV60" s="1">
        <f t="shared" si="71"/>
        <v>0</v>
      </c>
      <c r="AW60" s="1">
        <f t="shared" si="52"/>
        <v>0</v>
      </c>
      <c r="BA60" s="54">
        <f t="shared" si="53"/>
        <v>0</v>
      </c>
      <c r="BB60" s="1">
        <f t="shared" si="54"/>
        <v>0</v>
      </c>
      <c r="BC60" s="1">
        <f t="shared" si="55"/>
        <v>0</v>
      </c>
    </row>
    <row r="61" spans="1:55" ht="15">
      <c r="A61" s="61"/>
      <c r="B61" s="62"/>
      <c r="C61" s="63"/>
      <c r="D61" s="71" t="s">
        <v>177</v>
      </c>
      <c r="E61" s="72">
        <v>0</v>
      </c>
      <c r="F61" s="62"/>
      <c r="G61" s="71" t="s">
        <v>177</v>
      </c>
      <c r="H61" s="72">
        <v>0</v>
      </c>
      <c r="I61" s="32" t="s">
        <v>76</v>
      </c>
      <c r="J61" s="62"/>
      <c r="K61" s="95"/>
      <c r="L61" s="66"/>
      <c r="M61" s="56">
        <f t="shared" si="24"/>
        <v>0</v>
      </c>
      <c r="N61" s="57">
        <f t="shared" si="25"/>
        <v>0</v>
      </c>
      <c r="O61" s="79">
        <f t="shared" si="56"/>
      </c>
      <c r="P61" s="79">
        <f t="shared" si="57"/>
      </c>
      <c r="T61" s="1">
        <v>0</v>
      </c>
      <c r="X61" s="1">
        <v>0</v>
      </c>
      <c r="Y61" s="1">
        <f t="shared" si="31"/>
        <v>0</v>
      </c>
      <c r="Z61" s="1">
        <f t="shared" si="58"/>
        <v>0</v>
      </c>
      <c r="AA61" s="1">
        <f t="shared" si="59"/>
        <v>0</v>
      </c>
      <c r="AB61" s="1">
        <f t="shared" si="60"/>
        <v>1</v>
      </c>
      <c r="AC61" s="1">
        <f t="shared" si="35"/>
        <v>0</v>
      </c>
      <c r="AD61" s="1">
        <f t="shared" si="36"/>
        <v>0</v>
      </c>
      <c r="AE61" s="1" t="b">
        <f t="shared" si="61"/>
        <v>0</v>
      </c>
      <c r="AF61" s="1">
        <f t="shared" si="62"/>
        <v>0</v>
      </c>
      <c r="AG61" s="1">
        <f t="shared" si="63"/>
        <v>0</v>
      </c>
      <c r="AH61" s="1">
        <f t="shared" si="40"/>
        <v>0</v>
      </c>
      <c r="AJ61" s="1">
        <f t="shared" si="64"/>
        <v>0</v>
      </c>
      <c r="AK61" s="1">
        <f t="shared" si="42"/>
        <v>5</v>
      </c>
      <c r="AN61" s="1">
        <f t="shared" si="65"/>
        <v>0</v>
      </c>
      <c r="AO61" s="1">
        <f t="shared" si="44"/>
        <v>0</v>
      </c>
      <c r="AP61" s="1">
        <f t="shared" si="66"/>
        <v>0</v>
      </c>
      <c r="AQ61" s="1">
        <f t="shared" si="67"/>
        <v>1</v>
      </c>
      <c r="AR61" s="1">
        <f t="shared" si="47"/>
        <v>0</v>
      </c>
      <c r="AS61" s="1">
        <f t="shared" si="68"/>
        <v>0</v>
      </c>
      <c r="AT61" s="1" t="b">
        <f t="shared" si="69"/>
        <v>0</v>
      </c>
      <c r="AU61" s="1">
        <f t="shared" si="70"/>
        <v>0</v>
      </c>
      <c r="AV61" s="1">
        <f t="shared" si="71"/>
        <v>0</v>
      </c>
      <c r="AW61" s="1">
        <f t="shared" si="52"/>
        <v>0</v>
      </c>
      <c r="BA61" s="54">
        <f>M61</f>
        <v>0</v>
      </c>
      <c r="BB61" s="1">
        <f>C61</f>
        <v>0</v>
      </c>
      <c r="BC61" s="1">
        <f>K61</f>
        <v>0</v>
      </c>
    </row>
    <row r="62" ht="12.75">
      <c r="BD62" s="1">
        <v>0</v>
      </c>
    </row>
  </sheetData>
  <sheetProtection sheet="1" selectLockedCells="1"/>
  <mergeCells count="7">
    <mergeCell ref="G11:I11"/>
    <mergeCell ref="D11:F11"/>
    <mergeCell ref="A1:P1"/>
    <mergeCell ref="C6:H6"/>
    <mergeCell ref="C8:D8"/>
    <mergeCell ref="J8:K8"/>
    <mergeCell ref="G4:I4"/>
  </mergeCells>
  <conditionalFormatting sqref="M12:M61">
    <cfRule type="cellIs" priority="1" dxfId="0" operator="greaterThan" stopIfTrue="1">
      <formula>300</formula>
    </cfRule>
  </conditionalFormatting>
  <dataValidations count="1">
    <dataValidation type="whole" allowBlank="1" showInputMessage="1" showErrorMessage="1" error="Please note: picture report between P0 and P5" sqref="E12:E61 H12:H61">
      <formula1>0</formula1>
      <formula2>5</formula2>
    </dataValidation>
  </dataValidations>
  <printOptions/>
  <pageMargins left="0.5511811023622047" right="0.5511811023622047" top="0.53" bottom="0.1968503937007874" header="0.33" footer="0.5118110236220472"/>
  <pageSetup fitToHeight="1" fitToWidth="1" horizontalDpi="360" verticalDpi="360" orientation="landscape" paperSize="9" scale="80" r:id="rId1"/>
</worksheet>
</file>

<file path=xl/worksheets/sheet6.xml><?xml version="1.0" encoding="utf-8"?>
<worksheet xmlns="http://schemas.openxmlformats.org/spreadsheetml/2006/main" xmlns:r="http://schemas.openxmlformats.org/officeDocument/2006/relationships">
  <sheetPr codeName="Blad4">
    <pageSetUpPr fitToPage="1"/>
  </sheetPr>
  <dimension ref="A1:BE62"/>
  <sheetViews>
    <sheetView zoomScale="75" zoomScaleNormal="75" zoomScalePageLayoutView="0" workbookViewId="0" topLeftCell="A1">
      <selection activeCell="A12" sqref="A12"/>
    </sheetView>
  </sheetViews>
  <sheetFormatPr defaultColWidth="9.140625" defaultRowHeight="12.75"/>
  <cols>
    <col min="1" max="1" width="10.421875" style="1" customWidth="1"/>
    <col min="2" max="2" width="7.8515625" style="1" customWidth="1"/>
    <col min="3" max="3" width="14.57421875" style="1" customWidth="1"/>
    <col min="4" max="4" width="2.57421875" style="1" customWidth="1"/>
    <col min="5" max="5" width="3.8515625" style="1" customWidth="1"/>
    <col min="6" max="6" width="9.140625" style="1" customWidth="1"/>
    <col min="7" max="7" width="2.57421875" style="1" customWidth="1"/>
    <col min="8" max="8" width="3.8515625" style="1" customWidth="1"/>
    <col min="9" max="9" width="9.140625" style="1" customWidth="1"/>
    <col min="10" max="10" width="11.57421875" style="1" customWidth="1"/>
    <col min="11" max="11" width="16.421875" style="55" customWidth="1"/>
    <col min="12" max="12" width="20.7109375" style="1" customWidth="1"/>
    <col min="13" max="13" width="19.28125" style="1" bestFit="1" customWidth="1"/>
    <col min="14" max="14" width="12.8515625" style="1" customWidth="1"/>
    <col min="15" max="15" width="9.57421875" style="1" bestFit="1" customWidth="1"/>
    <col min="16" max="16" width="15.00390625" style="1" bestFit="1" customWidth="1"/>
    <col min="17" max="56" width="13.140625" style="1" hidden="1" customWidth="1"/>
    <col min="57" max="57" width="14.140625" style="1" hidden="1" customWidth="1"/>
    <col min="58" max="58" width="14.140625" style="1" customWidth="1"/>
    <col min="59" max="16384" width="9.140625" style="1" customWidth="1"/>
  </cols>
  <sheetData>
    <row r="1" spans="1:16" ht="26.25">
      <c r="A1" s="129" t="s">
        <v>107</v>
      </c>
      <c r="B1" s="130"/>
      <c r="C1" s="130"/>
      <c r="D1" s="130"/>
      <c r="E1" s="130"/>
      <c r="F1" s="130"/>
      <c r="G1" s="130"/>
      <c r="H1" s="130"/>
      <c r="I1" s="130"/>
      <c r="J1" s="130"/>
      <c r="K1" s="130"/>
      <c r="L1" s="130"/>
      <c r="M1" s="130"/>
      <c r="N1" s="130"/>
      <c r="O1" s="130"/>
      <c r="P1" s="131"/>
    </row>
    <row r="2" spans="1:16" ht="6" customHeight="1">
      <c r="A2" s="2"/>
      <c r="B2" s="2"/>
      <c r="C2" s="2"/>
      <c r="D2" s="2"/>
      <c r="E2" s="2"/>
      <c r="F2" s="2"/>
      <c r="G2" s="2"/>
      <c r="H2" s="2"/>
      <c r="I2" s="2"/>
      <c r="J2" s="2"/>
      <c r="K2" s="8"/>
      <c r="L2" s="2"/>
      <c r="M2" s="2"/>
      <c r="N2" s="2"/>
      <c r="O2" s="2"/>
      <c r="P2" s="9"/>
    </row>
    <row r="3" spans="1:16" ht="6" customHeight="1">
      <c r="A3" s="2"/>
      <c r="B3" s="2"/>
      <c r="C3" s="2"/>
      <c r="D3" s="2"/>
      <c r="E3" s="2"/>
      <c r="F3" s="2"/>
      <c r="G3" s="2"/>
      <c r="H3" s="2"/>
      <c r="I3" s="2"/>
      <c r="J3" s="2"/>
      <c r="K3" s="8"/>
      <c r="L3" s="2"/>
      <c r="M3" s="2"/>
      <c r="N3" s="2"/>
      <c r="O3" s="2"/>
      <c r="P3" s="9"/>
    </row>
    <row r="4" spans="1:26" ht="23.25">
      <c r="A4" s="10"/>
      <c r="B4" s="2"/>
      <c r="C4" s="2"/>
      <c r="D4" s="2"/>
      <c r="E4" s="11"/>
      <c r="F4" s="11"/>
      <c r="G4" s="139"/>
      <c r="H4" s="139"/>
      <c r="I4" s="139"/>
      <c r="J4" s="11"/>
      <c r="K4" s="12"/>
      <c r="L4" s="20" t="s">
        <v>104</v>
      </c>
      <c r="M4" s="13">
        <v>9</v>
      </c>
      <c r="N4" s="88" t="s">
        <v>77</v>
      </c>
      <c r="O4" s="2"/>
      <c r="P4" s="2"/>
      <c r="Y4" s="1" t="s">
        <v>38</v>
      </c>
      <c r="Z4" s="1">
        <f>180/PI()</f>
        <v>57.29577951308232</v>
      </c>
    </row>
    <row r="5" spans="1:16" ht="6" customHeight="1">
      <c r="A5" s="14"/>
      <c r="B5" s="2"/>
      <c r="C5" s="2"/>
      <c r="D5" s="2"/>
      <c r="E5" s="2"/>
      <c r="F5" s="2"/>
      <c r="G5" s="2"/>
      <c r="H5" s="2"/>
      <c r="I5" s="2"/>
      <c r="J5" s="2"/>
      <c r="K5" s="15"/>
      <c r="L5" s="89"/>
      <c r="M5" s="9"/>
      <c r="N5" s="2"/>
      <c r="O5" s="2"/>
      <c r="P5" s="9"/>
    </row>
    <row r="6" spans="1:24" ht="18.75" customHeight="1">
      <c r="A6" s="3" t="s">
        <v>164</v>
      </c>
      <c r="B6" s="2"/>
      <c r="C6" s="132" t="str">
        <f>IF(Summary!B3="","",Summary!B3)</f>
        <v>14/15 June 2020</v>
      </c>
      <c r="D6" s="133"/>
      <c r="E6" s="133"/>
      <c r="F6" s="133"/>
      <c r="G6" s="133"/>
      <c r="H6" s="134"/>
      <c r="I6" s="16"/>
      <c r="J6" s="2"/>
      <c r="K6" s="17"/>
      <c r="L6" s="20" t="s">
        <v>105</v>
      </c>
      <c r="M6" s="18">
        <v>10</v>
      </c>
      <c r="N6" s="19"/>
      <c r="O6" s="86" t="s">
        <v>176</v>
      </c>
      <c r="P6" s="68">
        <f>SUM(N12:N61)</f>
        <v>0</v>
      </c>
      <c r="Q6" s="50" t="b">
        <f>IF(M4=70,"1",IF(M4=24,"2",IF(M4=23,"2",IF(M4=13,"5"))))</f>
        <v>0</v>
      </c>
      <c r="R6" s="1" t="str">
        <f>IF(M4=9,"5",IF(M4=6,"5",IF(M4=3,"5",IF(M4=1.3,"5"))))</f>
        <v>5</v>
      </c>
      <c r="S6" s="1" t="b">
        <f>IF(M4=1.2,"5",IF(M4=0.6,"5",IF(M4=0.7,"5")))</f>
        <v>0</v>
      </c>
      <c r="T6" s="29" t="s">
        <v>20</v>
      </c>
      <c r="X6" s="29" t="s">
        <v>21</v>
      </c>
    </row>
    <row r="7" spans="1:23" ht="5.25" customHeight="1">
      <c r="A7" s="3"/>
      <c r="B7" s="2"/>
      <c r="C7" s="9"/>
      <c r="D7" s="9"/>
      <c r="E7" s="9"/>
      <c r="F7" s="9"/>
      <c r="G7" s="9"/>
      <c r="H7" s="9"/>
      <c r="I7" s="9"/>
      <c r="J7" s="2"/>
      <c r="K7" s="20"/>
      <c r="L7" s="20"/>
      <c r="M7" s="9"/>
      <c r="N7" s="21"/>
      <c r="O7" s="2"/>
      <c r="P7" s="9"/>
      <c r="Q7" s="29"/>
      <c r="R7" s="29"/>
      <c r="S7" s="29"/>
      <c r="U7" s="29"/>
      <c r="V7" s="29"/>
      <c r="W7" s="29"/>
    </row>
    <row r="8" spans="1:24" ht="20.25">
      <c r="A8" s="3" t="s">
        <v>109</v>
      </c>
      <c r="B8" s="2"/>
      <c r="C8" s="135">
        <f>Summary!B21</f>
        <v>0</v>
      </c>
      <c r="D8" s="136"/>
      <c r="E8" s="9"/>
      <c r="F8" s="2"/>
      <c r="G8" s="9"/>
      <c r="H8" s="9"/>
      <c r="I8" s="88" t="s">
        <v>78</v>
      </c>
      <c r="J8" s="137">
        <f>Summary!B5</f>
        <v>0</v>
      </c>
      <c r="K8" s="138"/>
      <c r="L8" s="20" t="s">
        <v>47</v>
      </c>
      <c r="M8" s="30">
        <f>Summary!B15</f>
        <v>0</v>
      </c>
      <c r="N8" s="21"/>
      <c r="O8" s="2"/>
      <c r="P8" s="9"/>
      <c r="T8" s="1">
        <v>0</v>
      </c>
      <c r="X8" s="1">
        <v>0</v>
      </c>
    </row>
    <row r="9" spans="1:16" ht="6" customHeight="1" thickBot="1">
      <c r="A9" s="3"/>
      <c r="B9" s="2"/>
      <c r="C9" s="9"/>
      <c r="D9" s="9"/>
      <c r="E9" s="9"/>
      <c r="F9" s="9"/>
      <c r="G9" s="16"/>
      <c r="H9" s="16"/>
      <c r="I9" s="9"/>
      <c r="J9" s="2"/>
      <c r="K9" s="20"/>
      <c r="L9" s="3"/>
      <c r="M9" s="9"/>
      <c r="N9" s="21"/>
      <c r="O9" s="2"/>
      <c r="P9" s="9"/>
    </row>
    <row r="10" spans="1:49" ht="16.5" customHeight="1">
      <c r="A10" s="22" t="s">
        <v>160</v>
      </c>
      <c r="B10" s="26" t="s">
        <v>165</v>
      </c>
      <c r="C10" s="80" t="s">
        <v>97</v>
      </c>
      <c r="D10" s="73" t="s">
        <v>166</v>
      </c>
      <c r="E10" s="74"/>
      <c r="F10" s="76"/>
      <c r="G10" s="73" t="s">
        <v>166</v>
      </c>
      <c r="H10" s="74"/>
      <c r="I10" s="75"/>
      <c r="J10" s="77" t="s">
        <v>106</v>
      </c>
      <c r="K10" s="25" t="s">
        <v>39</v>
      </c>
      <c r="L10" s="26" t="s">
        <v>167</v>
      </c>
      <c r="M10" s="51" t="s">
        <v>168</v>
      </c>
      <c r="N10" s="26" t="s">
        <v>169</v>
      </c>
      <c r="O10" s="26" t="s">
        <v>170</v>
      </c>
      <c r="P10" s="52" t="s">
        <v>170</v>
      </c>
      <c r="Y10" s="1" t="s">
        <v>33</v>
      </c>
      <c r="Z10" s="1" t="s">
        <v>34</v>
      </c>
      <c r="AA10" s="1" t="s">
        <v>35</v>
      </c>
      <c r="AC10" s="1" t="s">
        <v>36</v>
      </c>
      <c r="AN10" s="1" t="s">
        <v>34</v>
      </c>
      <c r="AO10" s="1" t="s">
        <v>33</v>
      </c>
      <c r="AP10" s="1" t="s">
        <v>35</v>
      </c>
      <c r="AR10" s="1" t="s">
        <v>36</v>
      </c>
      <c r="AW10" s="1" t="s">
        <v>40</v>
      </c>
    </row>
    <row r="11" spans="1:57" s="29" customFormat="1" ht="16.5" customHeight="1" thickBot="1">
      <c r="A11" s="23"/>
      <c r="B11" s="24" t="s">
        <v>41</v>
      </c>
      <c r="C11" s="70" t="s">
        <v>171</v>
      </c>
      <c r="D11" s="126" t="s">
        <v>172</v>
      </c>
      <c r="E11" s="127"/>
      <c r="F11" s="127"/>
      <c r="G11" s="126" t="s">
        <v>173</v>
      </c>
      <c r="H11" s="127"/>
      <c r="I11" s="128"/>
      <c r="J11" s="78" t="s">
        <v>172</v>
      </c>
      <c r="K11" s="27"/>
      <c r="L11" s="24"/>
      <c r="M11" s="23" t="s">
        <v>95</v>
      </c>
      <c r="N11" s="28"/>
      <c r="O11" s="24" t="s">
        <v>174</v>
      </c>
      <c r="P11" s="53" t="s">
        <v>175</v>
      </c>
      <c r="T11" s="29" t="s">
        <v>20</v>
      </c>
      <c r="X11" s="29" t="s">
        <v>21</v>
      </c>
      <c r="Y11" s="29" t="s">
        <v>22</v>
      </c>
      <c r="Z11" s="29" t="s">
        <v>23</v>
      </c>
      <c r="AA11" s="29" t="s">
        <v>24</v>
      </c>
      <c r="AB11" s="29" t="s">
        <v>25</v>
      </c>
      <c r="AC11" s="29" t="s">
        <v>26</v>
      </c>
      <c r="AD11" s="29" t="s">
        <v>27</v>
      </c>
      <c r="AE11" s="29" t="s">
        <v>28</v>
      </c>
      <c r="AF11" s="29" t="s">
        <v>29</v>
      </c>
      <c r="AG11" s="29" t="s">
        <v>30</v>
      </c>
      <c r="AH11" s="29" t="s">
        <v>37</v>
      </c>
      <c r="AJ11" s="29" t="s">
        <v>31</v>
      </c>
      <c r="AK11" s="29" t="s">
        <v>32</v>
      </c>
      <c r="AN11" s="29" t="s">
        <v>22</v>
      </c>
      <c r="AO11" s="29" t="s">
        <v>23</v>
      </c>
      <c r="AP11" s="29" t="s">
        <v>24</v>
      </c>
      <c r="AQ11" s="29" t="s">
        <v>25</v>
      </c>
      <c r="AR11" s="29" t="s">
        <v>26</v>
      </c>
      <c r="AS11" s="29" t="s">
        <v>27</v>
      </c>
      <c r="AT11" s="29" t="s">
        <v>28</v>
      </c>
      <c r="AU11" s="29" t="s">
        <v>29</v>
      </c>
      <c r="AV11" s="29" t="s">
        <v>30</v>
      </c>
      <c r="AW11" s="29" t="s">
        <v>37</v>
      </c>
      <c r="BA11" s="29" t="s">
        <v>64</v>
      </c>
      <c r="BB11" s="29" t="s">
        <v>65</v>
      </c>
      <c r="BC11" s="29" t="s">
        <v>66</v>
      </c>
      <c r="BD11" s="29" t="s">
        <v>120</v>
      </c>
      <c r="BE11" s="29" t="s">
        <v>119</v>
      </c>
    </row>
    <row r="12" spans="1:57" ht="17.25" customHeight="1">
      <c r="A12" s="58"/>
      <c r="B12" s="59"/>
      <c r="C12" s="60"/>
      <c r="D12" s="71" t="s">
        <v>177</v>
      </c>
      <c r="E12" s="72">
        <v>0</v>
      </c>
      <c r="F12" s="65"/>
      <c r="G12" s="71" t="s">
        <v>177</v>
      </c>
      <c r="H12" s="72">
        <v>0</v>
      </c>
      <c r="I12" s="31" t="s">
        <v>0</v>
      </c>
      <c r="J12" s="62"/>
      <c r="K12" s="95"/>
      <c r="L12" s="66"/>
      <c r="M12" s="56">
        <f>IF(OR(E12&gt;1,H12&gt;1),AK12,0)</f>
        <v>0</v>
      </c>
      <c r="N12" s="57">
        <f>(IF(E12&gt;1,M12,0)*$M$6/2)+(IF(H12&gt;1,M12,0)*$M$6/2)</f>
        <v>0</v>
      </c>
      <c r="O12" s="79">
        <f aca="true" t="shared" si="0" ref="O12:O61">IF(K12&lt;&gt;0,AH12,"")</f>
      </c>
      <c r="P12" s="79">
        <f aca="true" t="shared" si="1" ref="P12:P61">IF(K12&lt;&gt;0,AW12,"")</f>
      </c>
      <c r="T12" s="1">
        <v>0</v>
      </c>
      <c r="X12" s="1">
        <v>0</v>
      </c>
      <c r="Y12" s="1">
        <f aca="true" t="shared" si="2" ref="Y12:Y61">$X$8/$Z$4</f>
        <v>0</v>
      </c>
      <c r="Z12" s="1">
        <f aca="true" t="shared" si="3" ref="Z12:Z61">X12/$Z$4</f>
        <v>0</v>
      </c>
      <c r="AA12" s="1">
        <f aca="true" t="shared" si="4" ref="AA12:AA61">(T12-$T$8)*2/$Z$4</f>
        <v>0</v>
      </c>
      <c r="AB12" s="1">
        <f aca="true" t="shared" si="5" ref="AB12:AB61">SIN(Y12)*SIN(Z12)+COS(Y12)*COS(Z12)*COS(AA12)</f>
        <v>1</v>
      </c>
      <c r="AC12" s="1">
        <f aca="true" t="shared" si="6" ref="AC12:AC61">ATAN(SQRT(1-AB12*AB12)/AB12)</f>
        <v>0</v>
      </c>
      <c r="AD12" s="1">
        <f aca="true" t="shared" si="7" ref="AD12:AD61">IF(AC12&lt;0,180/$Z$4+AC12,AC12)</f>
        <v>0</v>
      </c>
      <c r="AE12" s="1" t="b">
        <f aca="true" t="shared" si="8" ref="AE12:AE61">IF(Y12&lt;&gt;Z12,90*(1+ABS(Y12-Z12)/(Y12-Z12)))</f>
        <v>0</v>
      </c>
      <c r="AF12" s="1">
        <f aca="true" t="shared" si="9" ref="AF12:AF61">IF(AA12&lt;&gt;0,90+$Z$4*ATAN((SIN(Y12)*AB12-SIN(Z12))/(SIN(AA12)*COS(Y12)^2)),AE12*1)</f>
        <v>0</v>
      </c>
      <c r="AG12" s="1">
        <f aca="true" t="shared" si="10" ref="AG12:AG61">IF(SIN(AA12)&lt;0,AF12+180,AF12*1)</f>
        <v>0</v>
      </c>
      <c r="AH12" s="1">
        <f aca="true" t="shared" si="11" ref="AH12:AH61">INT(AG12)</f>
        <v>0</v>
      </c>
      <c r="AJ12" s="1">
        <f aca="true" t="shared" si="12" ref="AJ12:AJ61">6365.11*AD12</f>
        <v>0</v>
      </c>
      <c r="AK12" s="1">
        <f aca="true" t="shared" si="13" ref="AK12:AK61">IF(AJ12&lt;5,5,INT(AJ12+0.5))</f>
        <v>5</v>
      </c>
      <c r="AN12" s="1">
        <f aca="true" t="shared" si="14" ref="AN12:AN61">X12/$Z$4</f>
        <v>0</v>
      </c>
      <c r="AO12" s="1">
        <f aca="true" t="shared" si="15" ref="AO12:AO61">$X$8/$Z$4</f>
        <v>0</v>
      </c>
      <c r="AP12" s="1">
        <f aca="true" t="shared" si="16" ref="AP12:AP61">($T$8-T12)*2/$Z$4</f>
        <v>0</v>
      </c>
      <c r="AQ12" s="1">
        <f aca="true" t="shared" si="17" ref="AQ12:AQ61">SIN(AN12)*SIN(AO12)+COS(AN12)*COS(AO12)*COS(AP12)</f>
        <v>1</v>
      </c>
      <c r="AR12" s="1">
        <f aca="true" t="shared" si="18" ref="AR12:AR61">ATAN(SQRT(1-AQ12*AQ12)/AQ12)</f>
        <v>0</v>
      </c>
      <c r="AS12" s="1">
        <f aca="true" t="shared" si="19" ref="AS12:AS61">IF(AC12&lt;0,180/$Z$4+AC12,AC12)</f>
        <v>0</v>
      </c>
      <c r="AT12" s="1" t="b">
        <f aca="true" t="shared" si="20" ref="AT12:AT61">IF(AN12&lt;&gt;AO12,90*(1+ABS(AN12-AO12)/(AN12-AO12)))</f>
        <v>0</v>
      </c>
      <c r="AU12" s="1">
        <f aca="true" t="shared" si="21" ref="AU12:AU61">IF(AP12&lt;&gt;0,90+$Z$4*ATAN((SIN(AN12)*AQ12-SIN(AO12))/(SIN(AP12)*COS(AN12)^2)),AT12*1)</f>
        <v>0</v>
      </c>
      <c r="AV12" s="1">
        <f aca="true" t="shared" si="22" ref="AV12:AV61">IF(SIN(AP12)&lt;0,AU12+180,AU12*1)</f>
        <v>0</v>
      </c>
      <c r="AW12" s="1">
        <f aca="true" t="shared" si="23" ref="AW12:AW61">INT(AV12)</f>
        <v>0</v>
      </c>
      <c r="BA12" s="54">
        <f>M12</f>
        <v>0</v>
      </c>
      <c r="BB12" s="1">
        <f>C12</f>
        <v>0</v>
      </c>
      <c r="BC12" s="1">
        <f>K12</f>
        <v>0</v>
      </c>
      <c r="BD12" s="1">
        <v>0</v>
      </c>
      <c r="BE12" s="1">
        <v>0</v>
      </c>
    </row>
    <row r="13" spans="1:55" ht="16.5" customHeight="1">
      <c r="A13" s="58"/>
      <c r="B13" s="59"/>
      <c r="C13" s="60"/>
      <c r="D13" s="71" t="s">
        <v>177</v>
      </c>
      <c r="E13" s="72">
        <v>0</v>
      </c>
      <c r="F13" s="65"/>
      <c r="G13" s="71" t="s">
        <v>177</v>
      </c>
      <c r="H13" s="72">
        <v>0</v>
      </c>
      <c r="I13" s="31" t="s">
        <v>1</v>
      </c>
      <c r="J13" s="62"/>
      <c r="K13" s="95"/>
      <c r="L13" s="66"/>
      <c r="M13" s="56">
        <f aca="true" t="shared" si="24" ref="M13:M61">IF(OR(E13&gt;1,H13&gt;1),AK13,0)</f>
        <v>0</v>
      </c>
      <c r="N13" s="57">
        <f aca="true" t="shared" si="25" ref="N13:N61">(IF(E13&gt;1,M13,0)*$M$6/2)+(IF(H13&gt;1,M13,0)*$M$6/2)</f>
        <v>0</v>
      </c>
      <c r="O13" s="79">
        <f t="shared" si="0"/>
      </c>
      <c r="P13" s="79">
        <f t="shared" si="1"/>
      </c>
      <c r="T13" s="1">
        <v>0</v>
      </c>
      <c r="X13" s="1">
        <v>0</v>
      </c>
      <c r="Y13" s="1">
        <f t="shared" si="2"/>
        <v>0</v>
      </c>
      <c r="Z13" s="1">
        <f t="shared" si="3"/>
        <v>0</v>
      </c>
      <c r="AA13" s="1">
        <f t="shared" si="4"/>
        <v>0</v>
      </c>
      <c r="AB13" s="1">
        <f t="shared" si="5"/>
        <v>1</v>
      </c>
      <c r="AC13" s="1">
        <f t="shared" si="6"/>
        <v>0</v>
      </c>
      <c r="AD13" s="1">
        <f t="shared" si="7"/>
        <v>0</v>
      </c>
      <c r="AE13" s="1" t="b">
        <f t="shared" si="8"/>
        <v>0</v>
      </c>
      <c r="AF13" s="1">
        <f t="shared" si="9"/>
        <v>0</v>
      </c>
      <c r="AG13" s="1">
        <f t="shared" si="10"/>
        <v>0</v>
      </c>
      <c r="AH13" s="1">
        <f t="shared" si="11"/>
        <v>0</v>
      </c>
      <c r="AJ13" s="1">
        <f t="shared" si="12"/>
        <v>0</v>
      </c>
      <c r="AK13" s="1">
        <f t="shared" si="13"/>
        <v>5</v>
      </c>
      <c r="AN13" s="1">
        <f t="shared" si="14"/>
        <v>0</v>
      </c>
      <c r="AO13" s="1">
        <f t="shared" si="15"/>
        <v>0</v>
      </c>
      <c r="AP13" s="1">
        <f t="shared" si="16"/>
        <v>0</v>
      </c>
      <c r="AQ13" s="1">
        <f t="shared" si="17"/>
        <v>1</v>
      </c>
      <c r="AR13" s="1">
        <f t="shared" si="18"/>
        <v>0</v>
      </c>
      <c r="AS13" s="1">
        <f t="shared" si="19"/>
        <v>0</v>
      </c>
      <c r="AT13" s="1" t="b">
        <f t="shared" si="20"/>
        <v>0</v>
      </c>
      <c r="AU13" s="1">
        <f t="shared" si="21"/>
        <v>0</v>
      </c>
      <c r="AV13" s="1">
        <f t="shared" si="22"/>
        <v>0</v>
      </c>
      <c r="AW13" s="1">
        <f t="shared" si="23"/>
        <v>0</v>
      </c>
      <c r="BA13" s="54">
        <f aca="true" t="shared" si="26" ref="BA13:BA36">M13</f>
        <v>0</v>
      </c>
      <c r="BB13" s="1">
        <f aca="true" t="shared" si="27" ref="BB13:BB36">C13</f>
        <v>0</v>
      </c>
      <c r="BC13" s="1">
        <f aca="true" t="shared" si="28" ref="BC13:BC36">K13</f>
        <v>0</v>
      </c>
    </row>
    <row r="14" spans="1:55" ht="16.5" customHeight="1">
      <c r="A14" s="58"/>
      <c r="B14" s="59"/>
      <c r="C14" s="60"/>
      <c r="D14" s="71" t="s">
        <v>177</v>
      </c>
      <c r="E14" s="72">
        <v>0</v>
      </c>
      <c r="F14" s="65"/>
      <c r="G14" s="71" t="s">
        <v>177</v>
      </c>
      <c r="H14" s="72">
        <v>0</v>
      </c>
      <c r="I14" s="31" t="s">
        <v>2</v>
      </c>
      <c r="J14" s="62"/>
      <c r="K14" s="95"/>
      <c r="L14" s="66"/>
      <c r="M14" s="56">
        <f t="shared" si="24"/>
        <v>0</v>
      </c>
      <c r="N14" s="57">
        <f t="shared" si="25"/>
        <v>0</v>
      </c>
      <c r="O14" s="79">
        <f t="shared" si="0"/>
      </c>
      <c r="P14" s="79">
        <f t="shared" si="1"/>
      </c>
      <c r="T14" s="1">
        <v>0</v>
      </c>
      <c r="X14" s="1">
        <v>0</v>
      </c>
      <c r="Y14" s="1">
        <f t="shared" si="2"/>
        <v>0</v>
      </c>
      <c r="Z14" s="1">
        <f t="shared" si="3"/>
        <v>0</v>
      </c>
      <c r="AA14" s="1">
        <f t="shared" si="4"/>
        <v>0</v>
      </c>
      <c r="AB14" s="1">
        <f t="shared" si="5"/>
        <v>1</v>
      </c>
      <c r="AC14" s="1">
        <f t="shared" si="6"/>
        <v>0</v>
      </c>
      <c r="AD14" s="1">
        <f t="shared" si="7"/>
        <v>0</v>
      </c>
      <c r="AE14" s="1" t="b">
        <f t="shared" si="8"/>
        <v>0</v>
      </c>
      <c r="AF14" s="1">
        <f t="shared" si="9"/>
        <v>0</v>
      </c>
      <c r="AG14" s="1">
        <f t="shared" si="10"/>
        <v>0</v>
      </c>
      <c r="AH14" s="1">
        <f t="shared" si="11"/>
        <v>0</v>
      </c>
      <c r="AJ14" s="1">
        <f t="shared" si="12"/>
        <v>0</v>
      </c>
      <c r="AK14" s="1">
        <f t="shared" si="13"/>
        <v>5</v>
      </c>
      <c r="AN14" s="1">
        <f t="shared" si="14"/>
        <v>0</v>
      </c>
      <c r="AO14" s="1">
        <f t="shared" si="15"/>
        <v>0</v>
      </c>
      <c r="AP14" s="1">
        <f t="shared" si="16"/>
        <v>0</v>
      </c>
      <c r="AQ14" s="1">
        <f t="shared" si="17"/>
        <v>1</v>
      </c>
      <c r="AR14" s="1">
        <f t="shared" si="18"/>
        <v>0</v>
      </c>
      <c r="AS14" s="1">
        <f t="shared" si="19"/>
        <v>0</v>
      </c>
      <c r="AT14" s="1" t="b">
        <f t="shared" si="20"/>
        <v>0</v>
      </c>
      <c r="AU14" s="1">
        <f t="shared" si="21"/>
        <v>0</v>
      </c>
      <c r="AV14" s="1">
        <f t="shared" si="22"/>
        <v>0</v>
      </c>
      <c r="AW14" s="1">
        <f t="shared" si="23"/>
        <v>0</v>
      </c>
      <c r="BA14" s="54">
        <f t="shared" si="26"/>
        <v>0</v>
      </c>
      <c r="BB14" s="1">
        <f t="shared" si="27"/>
        <v>0</v>
      </c>
      <c r="BC14" s="1">
        <f t="shared" si="28"/>
        <v>0</v>
      </c>
    </row>
    <row r="15" spans="1:55" ht="16.5" customHeight="1">
      <c r="A15" s="58"/>
      <c r="B15" s="59"/>
      <c r="C15" s="60"/>
      <c r="D15" s="71" t="s">
        <v>177</v>
      </c>
      <c r="E15" s="72">
        <v>0</v>
      </c>
      <c r="F15" s="65"/>
      <c r="G15" s="71" t="s">
        <v>177</v>
      </c>
      <c r="H15" s="72">
        <v>0</v>
      </c>
      <c r="I15" s="31" t="s">
        <v>3</v>
      </c>
      <c r="J15" s="62"/>
      <c r="K15" s="95"/>
      <c r="L15" s="66"/>
      <c r="M15" s="56">
        <f t="shared" si="24"/>
        <v>0</v>
      </c>
      <c r="N15" s="57">
        <f t="shared" si="25"/>
        <v>0</v>
      </c>
      <c r="O15" s="79">
        <f t="shared" si="0"/>
      </c>
      <c r="P15" s="79">
        <f t="shared" si="1"/>
      </c>
      <c r="T15" s="1">
        <v>0</v>
      </c>
      <c r="X15" s="1">
        <v>0</v>
      </c>
      <c r="Y15" s="1">
        <f t="shared" si="2"/>
        <v>0</v>
      </c>
      <c r="Z15" s="1">
        <f t="shared" si="3"/>
        <v>0</v>
      </c>
      <c r="AA15" s="1">
        <f t="shared" si="4"/>
        <v>0</v>
      </c>
      <c r="AB15" s="1">
        <f t="shared" si="5"/>
        <v>1</v>
      </c>
      <c r="AC15" s="1">
        <f t="shared" si="6"/>
        <v>0</v>
      </c>
      <c r="AD15" s="1">
        <f t="shared" si="7"/>
        <v>0</v>
      </c>
      <c r="AE15" s="1" t="b">
        <f t="shared" si="8"/>
        <v>0</v>
      </c>
      <c r="AF15" s="1">
        <f t="shared" si="9"/>
        <v>0</v>
      </c>
      <c r="AG15" s="1">
        <f t="shared" si="10"/>
        <v>0</v>
      </c>
      <c r="AH15" s="1">
        <f t="shared" si="11"/>
        <v>0</v>
      </c>
      <c r="AJ15" s="1">
        <f t="shared" si="12"/>
        <v>0</v>
      </c>
      <c r="AK15" s="1">
        <f t="shared" si="13"/>
        <v>5</v>
      </c>
      <c r="AN15" s="1">
        <f t="shared" si="14"/>
        <v>0</v>
      </c>
      <c r="AO15" s="1">
        <f t="shared" si="15"/>
        <v>0</v>
      </c>
      <c r="AP15" s="1">
        <f t="shared" si="16"/>
        <v>0</v>
      </c>
      <c r="AQ15" s="1">
        <f t="shared" si="17"/>
        <v>1</v>
      </c>
      <c r="AR15" s="1">
        <f t="shared" si="18"/>
        <v>0</v>
      </c>
      <c r="AS15" s="1">
        <f t="shared" si="19"/>
        <v>0</v>
      </c>
      <c r="AT15" s="1" t="b">
        <f t="shared" si="20"/>
        <v>0</v>
      </c>
      <c r="AU15" s="1">
        <f t="shared" si="21"/>
        <v>0</v>
      </c>
      <c r="AV15" s="1">
        <f t="shared" si="22"/>
        <v>0</v>
      </c>
      <c r="AW15" s="1">
        <f t="shared" si="23"/>
        <v>0</v>
      </c>
      <c r="BA15" s="54">
        <f t="shared" si="26"/>
        <v>0</v>
      </c>
      <c r="BB15" s="1">
        <f t="shared" si="27"/>
        <v>0</v>
      </c>
      <c r="BC15" s="1">
        <f t="shared" si="28"/>
        <v>0</v>
      </c>
    </row>
    <row r="16" spans="1:55" ht="16.5" customHeight="1">
      <c r="A16" s="58"/>
      <c r="B16" s="59"/>
      <c r="C16" s="60"/>
      <c r="D16" s="71" t="s">
        <v>177</v>
      </c>
      <c r="E16" s="72">
        <v>0</v>
      </c>
      <c r="F16" s="65"/>
      <c r="G16" s="71" t="s">
        <v>177</v>
      </c>
      <c r="H16" s="72">
        <v>0</v>
      </c>
      <c r="I16" s="31" t="s">
        <v>4</v>
      </c>
      <c r="J16" s="62"/>
      <c r="K16" s="95"/>
      <c r="L16" s="66"/>
      <c r="M16" s="56">
        <f t="shared" si="24"/>
        <v>0</v>
      </c>
      <c r="N16" s="57">
        <f t="shared" si="25"/>
        <v>0</v>
      </c>
      <c r="O16" s="79">
        <f t="shared" si="0"/>
      </c>
      <c r="P16" s="79">
        <f t="shared" si="1"/>
      </c>
      <c r="T16" s="1">
        <v>0</v>
      </c>
      <c r="X16" s="1">
        <v>0</v>
      </c>
      <c r="Y16" s="1">
        <f t="shared" si="2"/>
        <v>0</v>
      </c>
      <c r="Z16" s="1">
        <f t="shared" si="3"/>
        <v>0</v>
      </c>
      <c r="AA16" s="1">
        <f t="shared" si="4"/>
        <v>0</v>
      </c>
      <c r="AB16" s="1">
        <f t="shared" si="5"/>
        <v>1</v>
      </c>
      <c r="AC16" s="1">
        <f t="shared" si="6"/>
        <v>0</v>
      </c>
      <c r="AD16" s="1">
        <f t="shared" si="7"/>
        <v>0</v>
      </c>
      <c r="AE16" s="1" t="b">
        <f t="shared" si="8"/>
        <v>0</v>
      </c>
      <c r="AF16" s="1">
        <f t="shared" si="9"/>
        <v>0</v>
      </c>
      <c r="AG16" s="1">
        <f t="shared" si="10"/>
        <v>0</v>
      </c>
      <c r="AH16" s="1">
        <f t="shared" si="11"/>
        <v>0</v>
      </c>
      <c r="AJ16" s="1">
        <f t="shared" si="12"/>
        <v>0</v>
      </c>
      <c r="AK16" s="1">
        <f t="shared" si="13"/>
        <v>5</v>
      </c>
      <c r="AN16" s="1">
        <f t="shared" si="14"/>
        <v>0</v>
      </c>
      <c r="AO16" s="1">
        <f t="shared" si="15"/>
        <v>0</v>
      </c>
      <c r="AP16" s="1">
        <f t="shared" si="16"/>
        <v>0</v>
      </c>
      <c r="AQ16" s="1">
        <f t="shared" si="17"/>
        <v>1</v>
      </c>
      <c r="AR16" s="1">
        <f t="shared" si="18"/>
        <v>0</v>
      </c>
      <c r="AS16" s="1">
        <f t="shared" si="19"/>
        <v>0</v>
      </c>
      <c r="AT16" s="1" t="b">
        <f t="shared" si="20"/>
        <v>0</v>
      </c>
      <c r="AU16" s="1">
        <f t="shared" si="21"/>
        <v>0</v>
      </c>
      <c r="AV16" s="1">
        <f t="shared" si="22"/>
        <v>0</v>
      </c>
      <c r="AW16" s="1">
        <f t="shared" si="23"/>
        <v>0</v>
      </c>
      <c r="BA16" s="54">
        <f t="shared" si="26"/>
        <v>0</v>
      </c>
      <c r="BB16" s="1">
        <f t="shared" si="27"/>
        <v>0</v>
      </c>
      <c r="BC16" s="1">
        <f t="shared" si="28"/>
        <v>0</v>
      </c>
    </row>
    <row r="17" spans="1:55" ht="17.25" customHeight="1">
      <c r="A17" s="58"/>
      <c r="B17" s="59"/>
      <c r="C17" s="60"/>
      <c r="D17" s="71" t="s">
        <v>177</v>
      </c>
      <c r="E17" s="72">
        <v>0</v>
      </c>
      <c r="F17" s="65"/>
      <c r="G17" s="71" t="s">
        <v>177</v>
      </c>
      <c r="H17" s="72">
        <v>0</v>
      </c>
      <c r="I17" s="31" t="s">
        <v>5</v>
      </c>
      <c r="J17" s="62"/>
      <c r="K17" s="95"/>
      <c r="L17" s="66"/>
      <c r="M17" s="56">
        <f t="shared" si="24"/>
        <v>0</v>
      </c>
      <c r="N17" s="57">
        <f t="shared" si="25"/>
        <v>0</v>
      </c>
      <c r="O17" s="79">
        <f t="shared" si="0"/>
      </c>
      <c r="P17" s="79">
        <f t="shared" si="1"/>
      </c>
      <c r="T17" s="1">
        <v>0</v>
      </c>
      <c r="X17" s="1">
        <v>0</v>
      </c>
      <c r="Y17" s="1">
        <f t="shared" si="2"/>
        <v>0</v>
      </c>
      <c r="Z17" s="1">
        <f t="shared" si="3"/>
        <v>0</v>
      </c>
      <c r="AA17" s="1">
        <f t="shared" si="4"/>
        <v>0</v>
      </c>
      <c r="AB17" s="1">
        <f t="shared" si="5"/>
        <v>1</v>
      </c>
      <c r="AC17" s="1">
        <f t="shared" si="6"/>
        <v>0</v>
      </c>
      <c r="AD17" s="1">
        <f t="shared" si="7"/>
        <v>0</v>
      </c>
      <c r="AE17" s="1" t="b">
        <f t="shared" si="8"/>
        <v>0</v>
      </c>
      <c r="AF17" s="1">
        <f t="shared" si="9"/>
        <v>0</v>
      </c>
      <c r="AG17" s="1">
        <f t="shared" si="10"/>
        <v>0</v>
      </c>
      <c r="AH17" s="1">
        <f t="shared" si="11"/>
        <v>0</v>
      </c>
      <c r="AJ17" s="1">
        <f t="shared" si="12"/>
        <v>0</v>
      </c>
      <c r="AK17" s="1">
        <f t="shared" si="13"/>
        <v>5</v>
      </c>
      <c r="AN17" s="1">
        <f t="shared" si="14"/>
        <v>0</v>
      </c>
      <c r="AO17" s="1">
        <f t="shared" si="15"/>
        <v>0</v>
      </c>
      <c r="AP17" s="1">
        <f t="shared" si="16"/>
        <v>0</v>
      </c>
      <c r="AQ17" s="1">
        <f t="shared" si="17"/>
        <v>1</v>
      </c>
      <c r="AR17" s="1">
        <f t="shared" si="18"/>
        <v>0</v>
      </c>
      <c r="AS17" s="1">
        <f t="shared" si="19"/>
        <v>0</v>
      </c>
      <c r="AT17" s="1" t="b">
        <f t="shared" si="20"/>
        <v>0</v>
      </c>
      <c r="AU17" s="1">
        <f t="shared" si="21"/>
        <v>0</v>
      </c>
      <c r="AV17" s="1">
        <f t="shared" si="22"/>
        <v>0</v>
      </c>
      <c r="AW17" s="1">
        <f t="shared" si="23"/>
        <v>0</v>
      </c>
      <c r="BA17" s="54">
        <f t="shared" si="26"/>
        <v>0</v>
      </c>
      <c r="BB17" s="1">
        <f t="shared" si="27"/>
        <v>0</v>
      </c>
      <c r="BC17" s="1">
        <f t="shared" si="28"/>
        <v>0</v>
      </c>
    </row>
    <row r="18" spans="1:55" ht="16.5" customHeight="1">
      <c r="A18" s="58"/>
      <c r="B18" s="59"/>
      <c r="C18" s="60"/>
      <c r="D18" s="71" t="s">
        <v>177</v>
      </c>
      <c r="E18" s="72">
        <v>0</v>
      </c>
      <c r="F18" s="65"/>
      <c r="G18" s="71" t="s">
        <v>177</v>
      </c>
      <c r="H18" s="72">
        <v>0</v>
      </c>
      <c r="I18" s="31" t="s">
        <v>6</v>
      </c>
      <c r="J18" s="62"/>
      <c r="K18" s="95"/>
      <c r="L18" s="66"/>
      <c r="M18" s="56">
        <f t="shared" si="24"/>
        <v>0</v>
      </c>
      <c r="N18" s="57">
        <f t="shared" si="25"/>
        <v>0</v>
      </c>
      <c r="O18" s="79">
        <f t="shared" si="0"/>
      </c>
      <c r="P18" s="79">
        <f t="shared" si="1"/>
      </c>
      <c r="T18" s="1">
        <v>0</v>
      </c>
      <c r="X18" s="1">
        <v>0</v>
      </c>
      <c r="Y18" s="1">
        <f t="shared" si="2"/>
        <v>0</v>
      </c>
      <c r="Z18" s="1">
        <f t="shared" si="3"/>
        <v>0</v>
      </c>
      <c r="AA18" s="1">
        <f t="shared" si="4"/>
        <v>0</v>
      </c>
      <c r="AB18" s="1">
        <f t="shared" si="5"/>
        <v>1</v>
      </c>
      <c r="AC18" s="1">
        <f t="shared" si="6"/>
        <v>0</v>
      </c>
      <c r="AD18" s="1">
        <f t="shared" si="7"/>
        <v>0</v>
      </c>
      <c r="AE18" s="1" t="b">
        <f t="shared" si="8"/>
        <v>0</v>
      </c>
      <c r="AF18" s="1">
        <f t="shared" si="9"/>
        <v>0</v>
      </c>
      <c r="AG18" s="1">
        <f t="shared" si="10"/>
        <v>0</v>
      </c>
      <c r="AH18" s="1">
        <f t="shared" si="11"/>
        <v>0</v>
      </c>
      <c r="AJ18" s="1">
        <f t="shared" si="12"/>
        <v>0</v>
      </c>
      <c r="AK18" s="1">
        <f t="shared" si="13"/>
        <v>5</v>
      </c>
      <c r="AN18" s="1">
        <f t="shared" si="14"/>
        <v>0</v>
      </c>
      <c r="AO18" s="1">
        <f t="shared" si="15"/>
        <v>0</v>
      </c>
      <c r="AP18" s="1">
        <f t="shared" si="16"/>
        <v>0</v>
      </c>
      <c r="AQ18" s="1">
        <f t="shared" si="17"/>
        <v>1</v>
      </c>
      <c r="AR18" s="1">
        <f t="shared" si="18"/>
        <v>0</v>
      </c>
      <c r="AS18" s="1">
        <f t="shared" si="19"/>
        <v>0</v>
      </c>
      <c r="AT18" s="1" t="b">
        <f t="shared" si="20"/>
        <v>0</v>
      </c>
      <c r="AU18" s="1">
        <f t="shared" si="21"/>
        <v>0</v>
      </c>
      <c r="AV18" s="1">
        <f t="shared" si="22"/>
        <v>0</v>
      </c>
      <c r="AW18" s="1">
        <f t="shared" si="23"/>
        <v>0</v>
      </c>
      <c r="BA18" s="54">
        <f t="shared" si="26"/>
        <v>0</v>
      </c>
      <c r="BB18" s="1">
        <f t="shared" si="27"/>
        <v>0</v>
      </c>
      <c r="BC18" s="1">
        <f t="shared" si="28"/>
        <v>0</v>
      </c>
    </row>
    <row r="19" spans="1:55" ht="16.5" customHeight="1">
      <c r="A19" s="58"/>
      <c r="B19" s="59"/>
      <c r="C19" s="60"/>
      <c r="D19" s="71" t="s">
        <v>177</v>
      </c>
      <c r="E19" s="72">
        <v>0</v>
      </c>
      <c r="F19" s="65"/>
      <c r="G19" s="71" t="s">
        <v>177</v>
      </c>
      <c r="H19" s="72">
        <v>0</v>
      </c>
      <c r="I19" s="31" t="s">
        <v>7</v>
      </c>
      <c r="J19" s="62"/>
      <c r="K19" s="95"/>
      <c r="L19" s="66"/>
      <c r="M19" s="56">
        <f t="shared" si="24"/>
        <v>0</v>
      </c>
      <c r="N19" s="57">
        <f t="shared" si="25"/>
        <v>0</v>
      </c>
      <c r="O19" s="79">
        <f t="shared" si="0"/>
      </c>
      <c r="P19" s="79">
        <f t="shared" si="1"/>
      </c>
      <c r="T19" s="1">
        <v>0</v>
      </c>
      <c r="X19" s="1">
        <v>0</v>
      </c>
      <c r="Y19" s="1">
        <f t="shared" si="2"/>
        <v>0</v>
      </c>
      <c r="Z19" s="1">
        <f t="shared" si="3"/>
        <v>0</v>
      </c>
      <c r="AA19" s="1">
        <f t="shared" si="4"/>
        <v>0</v>
      </c>
      <c r="AB19" s="1">
        <f t="shared" si="5"/>
        <v>1</v>
      </c>
      <c r="AC19" s="1">
        <f t="shared" si="6"/>
        <v>0</v>
      </c>
      <c r="AD19" s="1">
        <f t="shared" si="7"/>
        <v>0</v>
      </c>
      <c r="AE19" s="1" t="b">
        <f t="shared" si="8"/>
        <v>0</v>
      </c>
      <c r="AF19" s="1">
        <f t="shared" si="9"/>
        <v>0</v>
      </c>
      <c r="AG19" s="1">
        <f t="shared" si="10"/>
        <v>0</v>
      </c>
      <c r="AH19" s="1">
        <f t="shared" si="11"/>
        <v>0</v>
      </c>
      <c r="AJ19" s="1">
        <f t="shared" si="12"/>
        <v>0</v>
      </c>
      <c r="AK19" s="1">
        <f t="shared" si="13"/>
        <v>5</v>
      </c>
      <c r="AN19" s="1">
        <f t="shared" si="14"/>
        <v>0</v>
      </c>
      <c r="AO19" s="1">
        <f t="shared" si="15"/>
        <v>0</v>
      </c>
      <c r="AP19" s="1">
        <f t="shared" si="16"/>
        <v>0</v>
      </c>
      <c r="AQ19" s="1">
        <f t="shared" si="17"/>
        <v>1</v>
      </c>
      <c r="AR19" s="1">
        <f t="shared" si="18"/>
        <v>0</v>
      </c>
      <c r="AS19" s="1">
        <f t="shared" si="19"/>
        <v>0</v>
      </c>
      <c r="AT19" s="1" t="b">
        <f t="shared" si="20"/>
        <v>0</v>
      </c>
      <c r="AU19" s="1">
        <f t="shared" si="21"/>
        <v>0</v>
      </c>
      <c r="AV19" s="1">
        <f t="shared" si="22"/>
        <v>0</v>
      </c>
      <c r="AW19" s="1">
        <f t="shared" si="23"/>
        <v>0</v>
      </c>
      <c r="BA19" s="54">
        <f t="shared" si="26"/>
        <v>0</v>
      </c>
      <c r="BB19" s="1">
        <f t="shared" si="27"/>
        <v>0</v>
      </c>
      <c r="BC19" s="1">
        <f t="shared" si="28"/>
        <v>0</v>
      </c>
    </row>
    <row r="20" spans="1:55" ht="16.5" customHeight="1">
      <c r="A20" s="58"/>
      <c r="B20" s="59"/>
      <c r="C20" s="60"/>
      <c r="D20" s="71" t="s">
        <v>177</v>
      </c>
      <c r="E20" s="72">
        <v>0</v>
      </c>
      <c r="F20" s="65"/>
      <c r="G20" s="71" t="s">
        <v>177</v>
      </c>
      <c r="H20" s="72">
        <v>0</v>
      </c>
      <c r="I20" s="31" t="s">
        <v>8</v>
      </c>
      <c r="J20" s="62"/>
      <c r="K20" s="95"/>
      <c r="L20" s="66"/>
      <c r="M20" s="56">
        <f t="shared" si="24"/>
        <v>0</v>
      </c>
      <c r="N20" s="57">
        <f t="shared" si="25"/>
        <v>0</v>
      </c>
      <c r="O20" s="79">
        <f t="shared" si="0"/>
      </c>
      <c r="P20" s="79">
        <f t="shared" si="1"/>
      </c>
      <c r="T20" s="1">
        <v>0</v>
      </c>
      <c r="X20" s="1">
        <v>0</v>
      </c>
      <c r="Y20" s="1">
        <f t="shared" si="2"/>
        <v>0</v>
      </c>
      <c r="Z20" s="1">
        <f t="shared" si="3"/>
        <v>0</v>
      </c>
      <c r="AA20" s="1">
        <f t="shared" si="4"/>
        <v>0</v>
      </c>
      <c r="AB20" s="1">
        <f t="shared" si="5"/>
        <v>1</v>
      </c>
      <c r="AC20" s="1">
        <f t="shared" si="6"/>
        <v>0</v>
      </c>
      <c r="AD20" s="1">
        <f t="shared" si="7"/>
        <v>0</v>
      </c>
      <c r="AE20" s="1" t="b">
        <f t="shared" si="8"/>
        <v>0</v>
      </c>
      <c r="AF20" s="1">
        <f t="shared" si="9"/>
        <v>0</v>
      </c>
      <c r="AG20" s="1">
        <f t="shared" si="10"/>
        <v>0</v>
      </c>
      <c r="AH20" s="1">
        <f t="shared" si="11"/>
        <v>0</v>
      </c>
      <c r="AJ20" s="1">
        <f t="shared" si="12"/>
        <v>0</v>
      </c>
      <c r="AK20" s="1">
        <f t="shared" si="13"/>
        <v>5</v>
      </c>
      <c r="AN20" s="1">
        <f t="shared" si="14"/>
        <v>0</v>
      </c>
      <c r="AO20" s="1">
        <f t="shared" si="15"/>
        <v>0</v>
      </c>
      <c r="AP20" s="1">
        <f t="shared" si="16"/>
        <v>0</v>
      </c>
      <c r="AQ20" s="1">
        <f t="shared" si="17"/>
        <v>1</v>
      </c>
      <c r="AR20" s="1">
        <f t="shared" si="18"/>
        <v>0</v>
      </c>
      <c r="AS20" s="1">
        <f t="shared" si="19"/>
        <v>0</v>
      </c>
      <c r="AT20" s="1" t="b">
        <f t="shared" si="20"/>
        <v>0</v>
      </c>
      <c r="AU20" s="1">
        <f t="shared" si="21"/>
        <v>0</v>
      </c>
      <c r="AV20" s="1">
        <f t="shared" si="22"/>
        <v>0</v>
      </c>
      <c r="AW20" s="1">
        <f t="shared" si="23"/>
        <v>0</v>
      </c>
      <c r="BA20" s="54">
        <f t="shared" si="26"/>
        <v>0</v>
      </c>
      <c r="BB20" s="1">
        <f t="shared" si="27"/>
        <v>0</v>
      </c>
      <c r="BC20" s="1">
        <f t="shared" si="28"/>
        <v>0</v>
      </c>
    </row>
    <row r="21" spans="1:55" ht="16.5" customHeight="1">
      <c r="A21" s="58"/>
      <c r="B21" s="59"/>
      <c r="C21" s="60"/>
      <c r="D21" s="71" t="s">
        <v>177</v>
      </c>
      <c r="E21" s="72">
        <v>0</v>
      </c>
      <c r="F21" s="65"/>
      <c r="G21" s="71" t="s">
        <v>177</v>
      </c>
      <c r="H21" s="72">
        <v>0</v>
      </c>
      <c r="I21" s="31" t="s">
        <v>9</v>
      </c>
      <c r="J21" s="62"/>
      <c r="K21" s="95"/>
      <c r="L21" s="66"/>
      <c r="M21" s="56">
        <f t="shared" si="24"/>
        <v>0</v>
      </c>
      <c r="N21" s="57">
        <f t="shared" si="25"/>
        <v>0</v>
      </c>
      <c r="O21" s="79">
        <f t="shared" si="0"/>
      </c>
      <c r="P21" s="79">
        <f t="shared" si="1"/>
      </c>
      <c r="T21" s="1">
        <v>0</v>
      </c>
      <c r="X21" s="1">
        <v>0</v>
      </c>
      <c r="Y21" s="1">
        <f t="shared" si="2"/>
        <v>0</v>
      </c>
      <c r="Z21" s="1">
        <f t="shared" si="3"/>
        <v>0</v>
      </c>
      <c r="AA21" s="1">
        <f t="shared" si="4"/>
        <v>0</v>
      </c>
      <c r="AB21" s="1">
        <f t="shared" si="5"/>
        <v>1</v>
      </c>
      <c r="AC21" s="1">
        <f t="shared" si="6"/>
        <v>0</v>
      </c>
      <c r="AD21" s="1">
        <f t="shared" si="7"/>
        <v>0</v>
      </c>
      <c r="AE21" s="1" t="b">
        <f t="shared" si="8"/>
        <v>0</v>
      </c>
      <c r="AF21" s="1">
        <f t="shared" si="9"/>
        <v>0</v>
      </c>
      <c r="AG21" s="1">
        <f t="shared" si="10"/>
        <v>0</v>
      </c>
      <c r="AH21" s="1">
        <f t="shared" si="11"/>
        <v>0</v>
      </c>
      <c r="AJ21" s="1">
        <f t="shared" si="12"/>
        <v>0</v>
      </c>
      <c r="AK21" s="1">
        <f t="shared" si="13"/>
        <v>5</v>
      </c>
      <c r="AN21" s="1">
        <f t="shared" si="14"/>
        <v>0</v>
      </c>
      <c r="AO21" s="1">
        <f t="shared" si="15"/>
        <v>0</v>
      </c>
      <c r="AP21" s="1">
        <f t="shared" si="16"/>
        <v>0</v>
      </c>
      <c r="AQ21" s="1">
        <f t="shared" si="17"/>
        <v>1</v>
      </c>
      <c r="AR21" s="1">
        <f t="shared" si="18"/>
        <v>0</v>
      </c>
      <c r="AS21" s="1">
        <f t="shared" si="19"/>
        <v>0</v>
      </c>
      <c r="AT21" s="1" t="b">
        <f t="shared" si="20"/>
        <v>0</v>
      </c>
      <c r="AU21" s="1">
        <f t="shared" si="21"/>
        <v>0</v>
      </c>
      <c r="AV21" s="1">
        <f t="shared" si="22"/>
        <v>0</v>
      </c>
      <c r="AW21" s="1">
        <f t="shared" si="23"/>
        <v>0</v>
      </c>
      <c r="BA21" s="54">
        <f t="shared" si="26"/>
        <v>0</v>
      </c>
      <c r="BB21" s="1">
        <f t="shared" si="27"/>
        <v>0</v>
      </c>
      <c r="BC21" s="1">
        <f t="shared" si="28"/>
        <v>0</v>
      </c>
    </row>
    <row r="22" spans="1:55" ht="17.25" customHeight="1">
      <c r="A22" s="58"/>
      <c r="B22" s="59"/>
      <c r="C22" s="60"/>
      <c r="D22" s="71" t="s">
        <v>177</v>
      </c>
      <c r="E22" s="72">
        <v>0</v>
      </c>
      <c r="F22" s="65"/>
      <c r="G22" s="71" t="s">
        <v>177</v>
      </c>
      <c r="H22" s="72">
        <v>0</v>
      </c>
      <c r="I22" s="31" t="s">
        <v>10</v>
      </c>
      <c r="J22" s="62"/>
      <c r="K22" s="95"/>
      <c r="L22" s="66"/>
      <c r="M22" s="56">
        <f t="shared" si="24"/>
        <v>0</v>
      </c>
      <c r="N22" s="57">
        <f t="shared" si="25"/>
        <v>0</v>
      </c>
      <c r="O22" s="79">
        <f t="shared" si="0"/>
      </c>
      <c r="P22" s="79">
        <f t="shared" si="1"/>
      </c>
      <c r="T22" s="1">
        <v>0</v>
      </c>
      <c r="X22" s="1">
        <v>0</v>
      </c>
      <c r="Y22" s="1">
        <f t="shared" si="2"/>
        <v>0</v>
      </c>
      <c r="Z22" s="1">
        <f t="shared" si="3"/>
        <v>0</v>
      </c>
      <c r="AA22" s="1">
        <f t="shared" si="4"/>
        <v>0</v>
      </c>
      <c r="AB22" s="1">
        <f t="shared" si="5"/>
        <v>1</v>
      </c>
      <c r="AC22" s="1">
        <f t="shared" si="6"/>
        <v>0</v>
      </c>
      <c r="AD22" s="1">
        <f t="shared" si="7"/>
        <v>0</v>
      </c>
      <c r="AE22" s="1" t="b">
        <f t="shared" si="8"/>
        <v>0</v>
      </c>
      <c r="AF22" s="1">
        <f t="shared" si="9"/>
        <v>0</v>
      </c>
      <c r="AG22" s="1">
        <f t="shared" si="10"/>
        <v>0</v>
      </c>
      <c r="AH22" s="1">
        <f t="shared" si="11"/>
        <v>0</v>
      </c>
      <c r="AJ22" s="1">
        <f t="shared" si="12"/>
        <v>0</v>
      </c>
      <c r="AK22" s="1">
        <f t="shared" si="13"/>
        <v>5</v>
      </c>
      <c r="AN22" s="1">
        <f t="shared" si="14"/>
        <v>0</v>
      </c>
      <c r="AO22" s="1">
        <f t="shared" si="15"/>
        <v>0</v>
      </c>
      <c r="AP22" s="1">
        <f t="shared" si="16"/>
        <v>0</v>
      </c>
      <c r="AQ22" s="1">
        <f t="shared" si="17"/>
        <v>1</v>
      </c>
      <c r="AR22" s="1">
        <f t="shared" si="18"/>
        <v>0</v>
      </c>
      <c r="AS22" s="1">
        <f t="shared" si="19"/>
        <v>0</v>
      </c>
      <c r="AT22" s="1" t="b">
        <f t="shared" si="20"/>
        <v>0</v>
      </c>
      <c r="AU22" s="1">
        <f t="shared" si="21"/>
        <v>0</v>
      </c>
      <c r="AV22" s="1">
        <f t="shared" si="22"/>
        <v>0</v>
      </c>
      <c r="AW22" s="1">
        <f t="shared" si="23"/>
        <v>0</v>
      </c>
      <c r="BA22" s="54">
        <f t="shared" si="26"/>
        <v>0</v>
      </c>
      <c r="BB22" s="1">
        <f t="shared" si="27"/>
        <v>0</v>
      </c>
      <c r="BC22" s="1">
        <f t="shared" si="28"/>
        <v>0</v>
      </c>
    </row>
    <row r="23" spans="1:55" ht="17.25" customHeight="1">
      <c r="A23" s="58"/>
      <c r="B23" s="59"/>
      <c r="C23" s="60"/>
      <c r="D23" s="71" t="s">
        <v>177</v>
      </c>
      <c r="E23" s="72">
        <v>0</v>
      </c>
      <c r="F23" s="65"/>
      <c r="G23" s="71" t="s">
        <v>177</v>
      </c>
      <c r="H23" s="72">
        <v>0</v>
      </c>
      <c r="I23" s="31" t="s">
        <v>11</v>
      </c>
      <c r="J23" s="62"/>
      <c r="K23" s="95"/>
      <c r="L23" s="66"/>
      <c r="M23" s="56">
        <f t="shared" si="24"/>
        <v>0</v>
      </c>
      <c r="N23" s="57">
        <f t="shared" si="25"/>
        <v>0</v>
      </c>
      <c r="O23" s="79">
        <f t="shared" si="0"/>
      </c>
      <c r="P23" s="79">
        <f t="shared" si="1"/>
      </c>
      <c r="T23" s="1">
        <v>0</v>
      </c>
      <c r="X23" s="1">
        <v>0</v>
      </c>
      <c r="Y23" s="1">
        <f t="shared" si="2"/>
        <v>0</v>
      </c>
      <c r="Z23" s="1">
        <f t="shared" si="3"/>
        <v>0</v>
      </c>
      <c r="AA23" s="1">
        <f t="shared" si="4"/>
        <v>0</v>
      </c>
      <c r="AB23" s="1">
        <f t="shared" si="5"/>
        <v>1</v>
      </c>
      <c r="AC23" s="1">
        <f t="shared" si="6"/>
        <v>0</v>
      </c>
      <c r="AD23" s="1">
        <f t="shared" si="7"/>
        <v>0</v>
      </c>
      <c r="AE23" s="1" t="b">
        <f t="shared" si="8"/>
        <v>0</v>
      </c>
      <c r="AF23" s="1">
        <f t="shared" si="9"/>
        <v>0</v>
      </c>
      <c r="AG23" s="1">
        <f t="shared" si="10"/>
        <v>0</v>
      </c>
      <c r="AH23" s="1">
        <f t="shared" si="11"/>
        <v>0</v>
      </c>
      <c r="AJ23" s="1">
        <f t="shared" si="12"/>
        <v>0</v>
      </c>
      <c r="AK23" s="1">
        <f t="shared" si="13"/>
        <v>5</v>
      </c>
      <c r="AN23" s="1">
        <f t="shared" si="14"/>
        <v>0</v>
      </c>
      <c r="AO23" s="1">
        <f t="shared" si="15"/>
        <v>0</v>
      </c>
      <c r="AP23" s="1">
        <f t="shared" si="16"/>
        <v>0</v>
      </c>
      <c r="AQ23" s="1">
        <f t="shared" si="17"/>
        <v>1</v>
      </c>
      <c r="AR23" s="1">
        <f t="shared" si="18"/>
        <v>0</v>
      </c>
      <c r="AS23" s="1">
        <f t="shared" si="19"/>
        <v>0</v>
      </c>
      <c r="AT23" s="1" t="b">
        <f t="shared" si="20"/>
        <v>0</v>
      </c>
      <c r="AU23" s="1">
        <f t="shared" si="21"/>
        <v>0</v>
      </c>
      <c r="AV23" s="1">
        <f t="shared" si="22"/>
        <v>0</v>
      </c>
      <c r="AW23" s="1">
        <f t="shared" si="23"/>
        <v>0</v>
      </c>
      <c r="BA23" s="54">
        <f t="shared" si="26"/>
        <v>0</v>
      </c>
      <c r="BB23" s="1">
        <f t="shared" si="27"/>
        <v>0</v>
      </c>
      <c r="BC23" s="1">
        <f t="shared" si="28"/>
        <v>0</v>
      </c>
    </row>
    <row r="24" spans="1:55" ht="17.25" customHeight="1">
      <c r="A24" s="58"/>
      <c r="B24" s="59"/>
      <c r="C24" s="60"/>
      <c r="D24" s="71" t="s">
        <v>177</v>
      </c>
      <c r="E24" s="72">
        <v>0</v>
      </c>
      <c r="F24" s="65"/>
      <c r="G24" s="71" t="s">
        <v>177</v>
      </c>
      <c r="H24" s="72">
        <v>0</v>
      </c>
      <c r="I24" s="31" t="s">
        <v>12</v>
      </c>
      <c r="J24" s="62"/>
      <c r="K24" s="95"/>
      <c r="L24" s="66"/>
      <c r="M24" s="56">
        <f t="shared" si="24"/>
        <v>0</v>
      </c>
      <c r="N24" s="57">
        <f t="shared" si="25"/>
        <v>0</v>
      </c>
      <c r="O24" s="79">
        <f t="shared" si="0"/>
      </c>
      <c r="P24" s="79">
        <f t="shared" si="1"/>
      </c>
      <c r="T24" s="1">
        <v>0</v>
      </c>
      <c r="X24" s="1">
        <v>0</v>
      </c>
      <c r="Y24" s="1">
        <f t="shared" si="2"/>
        <v>0</v>
      </c>
      <c r="Z24" s="1">
        <f t="shared" si="3"/>
        <v>0</v>
      </c>
      <c r="AA24" s="1">
        <f t="shared" si="4"/>
        <v>0</v>
      </c>
      <c r="AB24" s="1">
        <f t="shared" si="5"/>
        <v>1</v>
      </c>
      <c r="AC24" s="1">
        <f t="shared" si="6"/>
        <v>0</v>
      </c>
      <c r="AD24" s="1">
        <f t="shared" si="7"/>
        <v>0</v>
      </c>
      <c r="AE24" s="1" t="b">
        <f t="shared" si="8"/>
        <v>0</v>
      </c>
      <c r="AF24" s="1">
        <f t="shared" si="9"/>
        <v>0</v>
      </c>
      <c r="AG24" s="1">
        <f t="shared" si="10"/>
        <v>0</v>
      </c>
      <c r="AH24" s="1">
        <f t="shared" si="11"/>
        <v>0</v>
      </c>
      <c r="AJ24" s="1">
        <f t="shared" si="12"/>
        <v>0</v>
      </c>
      <c r="AK24" s="1">
        <f t="shared" si="13"/>
        <v>5</v>
      </c>
      <c r="AN24" s="1">
        <f t="shared" si="14"/>
        <v>0</v>
      </c>
      <c r="AO24" s="1">
        <f t="shared" si="15"/>
        <v>0</v>
      </c>
      <c r="AP24" s="1">
        <f t="shared" si="16"/>
        <v>0</v>
      </c>
      <c r="AQ24" s="1">
        <f t="shared" si="17"/>
        <v>1</v>
      </c>
      <c r="AR24" s="1">
        <f t="shared" si="18"/>
        <v>0</v>
      </c>
      <c r="AS24" s="1">
        <f t="shared" si="19"/>
        <v>0</v>
      </c>
      <c r="AT24" s="1" t="b">
        <f t="shared" si="20"/>
        <v>0</v>
      </c>
      <c r="AU24" s="1">
        <f t="shared" si="21"/>
        <v>0</v>
      </c>
      <c r="AV24" s="1">
        <f t="shared" si="22"/>
        <v>0</v>
      </c>
      <c r="AW24" s="1">
        <f t="shared" si="23"/>
        <v>0</v>
      </c>
      <c r="BA24" s="54">
        <f t="shared" si="26"/>
        <v>0</v>
      </c>
      <c r="BB24" s="1">
        <f t="shared" si="27"/>
        <v>0</v>
      </c>
      <c r="BC24" s="1">
        <f t="shared" si="28"/>
        <v>0</v>
      </c>
    </row>
    <row r="25" spans="1:55" ht="17.25" customHeight="1">
      <c r="A25" s="58"/>
      <c r="B25" s="59"/>
      <c r="C25" s="60"/>
      <c r="D25" s="71" t="s">
        <v>177</v>
      </c>
      <c r="E25" s="72">
        <v>0</v>
      </c>
      <c r="F25" s="62"/>
      <c r="G25" s="71" t="s">
        <v>177</v>
      </c>
      <c r="H25" s="72">
        <v>0</v>
      </c>
      <c r="I25" s="31" t="s">
        <v>13</v>
      </c>
      <c r="J25" s="62"/>
      <c r="K25" s="95"/>
      <c r="L25" s="67"/>
      <c r="M25" s="56">
        <f t="shared" si="24"/>
        <v>0</v>
      </c>
      <c r="N25" s="57">
        <f t="shared" si="25"/>
        <v>0</v>
      </c>
      <c r="O25" s="79">
        <f t="shared" si="0"/>
      </c>
      <c r="P25" s="79">
        <f t="shared" si="1"/>
      </c>
      <c r="T25" s="1">
        <v>0</v>
      </c>
      <c r="X25" s="1">
        <v>0</v>
      </c>
      <c r="Y25" s="1">
        <f t="shared" si="2"/>
        <v>0</v>
      </c>
      <c r="Z25" s="1">
        <f t="shared" si="3"/>
        <v>0</v>
      </c>
      <c r="AA25" s="1">
        <f t="shared" si="4"/>
        <v>0</v>
      </c>
      <c r="AB25" s="1">
        <f t="shared" si="5"/>
        <v>1</v>
      </c>
      <c r="AC25" s="1">
        <f t="shared" si="6"/>
        <v>0</v>
      </c>
      <c r="AD25" s="1">
        <f t="shared" si="7"/>
        <v>0</v>
      </c>
      <c r="AE25" s="1" t="b">
        <f t="shared" si="8"/>
        <v>0</v>
      </c>
      <c r="AF25" s="1">
        <f t="shared" si="9"/>
        <v>0</v>
      </c>
      <c r="AG25" s="1">
        <f t="shared" si="10"/>
        <v>0</v>
      </c>
      <c r="AH25" s="1">
        <f t="shared" si="11"/>
        <v>0</v>
      </c>
      <c r="AJ25" s="1">
        <f t="shared" si="12"/>
        <v>0</v>
      </c>
      <c r="AK25" s="1">
        <f t="shared" si="13"/>
        <v>5</v>
      </c>
      <c r="AN25" s="1">
        <f t="shared" si="14"/>
        <v>0</v>
      </c>
      <c r="AO25" s="1">
        <f t="shared" si="15"/>
        <v>0</v>
      </c>
      <c r="AP25" s="1">
        <f t="shared" si="16"/>
        <v>0</v>
      </c>
      <c r="AQ25" s="1">
        <f t="shared" si="17"/>
        <v>1</v>
      </c>
      <c r="AR25" s="1">
        <f t="shared" si="18"/>
        <v>0</v>
      </c>
      <c r="AS25" s="1">
        <f t="shared" si="19"/>
        <v>0</v>
      </c>
      <c r="AT25" s="1" t="b">
        <f t="shared" si="20"/>
        <v>0</v>
      </c>
      <c r="AU25" s="1">
        <f t="shared" si="21"/>
        <v>0</v>
      </c>
      <c r="AV25" s="1">
        <f t="shared" si="22"/>
        <v>0</v>
      </c>
      <c r="AW25" s="1">
        <f t="shared" si="23"/>
        <v>0</v>
      </c>
      <c r="BA25" s="54">
        <f t="shared" si="26"/>
        <v>0</v>
      </c>
      <c r="BB25" s="1">
        <f t="shared" si="27"/>
        <v>0</v>
      </c>
      <c r="BC25" s="1">
        <f t="shared" si="28"/>
        <v>0</v>
      </c>
    </row>
    <row r="26" spans="1:55" ht="17.25" customHeight="1">
      <c r="A26" s="61"/>
      <c r="B26" s="62"/>
      <c r="C26" s="63"/>
      <c r="D26" s="71" t="s">
        <v>177</v>
      </c>
      <c r="E26" s="72">
        <v>0</v>
      </c>
      <c r="F26" s="62"/>
      <c r="G26" s="71" t="s">
        <v>177</v>
      </c>
      <c r="H26" s="72">
        <v>0</v>
      </c>
      <c r="I26" s="32" t="s">
        <v>14</v>
      </c>
      <c r="J26" s="62"/>
      <c r="K26" s="95"/>
      <c r="L26" s="66"/>
      <c r="M26" s="56">
        <f t="shared" si="24"/>
        <v>0</v>
      </c>
      <c r="N26" s="57">
        <f t="shared" si="25"/>
        <v>0</v>
      </c>
      <c r="O26" s="79">
        <f>IF(K26&lt;&gt;0,AH26,"")</f>
      </c>
      <c r="P26" s="79">
        <f>IF(K26&lt;&gt;0,AW26,"")</f>
      </c>
      <c r="T26" s="1">
        <v>0</v>
      </c>
      <c r="X26" s="1">
        <v>0</v>
      </c>
      <c r="Y26" s="1">
        <f t="shared" si="2"/>
        <v>0</v>
      </c>
      <c r="Z26" s="1">
        <f>X26/$Z$4</f>
        <v>0</v>
      </c>
      <c r="AA26" s="1">
        <f>(T26-$T$8)*2/$Z$4</f>
        <v>0</v>
      </c>
      <c r="AB26" s="1">
        <f>SIN(Y26)*SIN(Z26)+COS(Y26)*COS(Z26)*COS(AA26)</f>
        <v>1</v>
      </c>
      <c r="AC26" s="1">
        <f t="shared" si="6"/>
        <v>0</v>
      </c>
      <c r="AD26" s="1">
        <f t="shared" si="7"/>
        <v>0</v>
      </c>
      <c r="AE26" s="1" t="b">
        <f>IF(Y26&lt;&gt;Z26,90*(1+ABS(Y26-Z26)/(Y26-Z26)))</f>
        <v>0</v>
      </c>
      <c r="AF26" s="1">
        <f>IF(AA26&lt;&gt;0,90+$Z$4*ATAN((SIN(Y26)*AB26-SIN(Z26))/(SIN(AA26)*COS(Y26)^2)),AE26*1)</f>
        <v>0</v>
      </c>
      <c r="AG26" s="1">
        <f>IF(SIN(AA26)&lt;0,AF26+180,AF26*1)</f>
        <v>0</v>
      </c>
      <c r="AH26" s="1">
        <f t="shared" si="11"/>
        <v>0</v>
      </c>
      <c r="AJ26" s="1">
        <f>6365.11*AD26</f>
        <v>0</v>
      </c>
      <c r="AK26" s="1">
        <f t="shared" si="13"/>
        <v>5</v>
      </c>
      <c r="AN26" s="1">
        <f>X26/$Z$4</f>
        <v>0</v>
      </c>
      <c r="AO26" s="1">
        <f t="shared" si="15"/>
        <v>0</v>
      </c>
      <c r="AP26" s="1">
        <f>($T$8-T26)*2/$Z$4</f>
        <v>0</v>
      </c>
      <c r="AQ26" s="1">
        <f>SIN(AN26)*SIN(AO26)+COS(AN26)*COS(AO26)*COS(AP26)</f>
        <v>1</v>
      </c>
      <c r="AR26" s="1">
        <f t="shared" si="18"/>
        <v>0</v>
      </c>
      <c r="AS26" s="1">
        <f>IF(AC26&lt;0,180/$Z$4+AC26,AC26)</f>
        <v>0</v>
      </c>
      <c r="AT26" s="1" t="b">
        <f>IF(AN26&lt;&gt;AO26,90*(1+ABS(AN26-AO26)/(AN26-AO26)))</f>
        <v>0</v>
      </c>
      <c r="AU26" s="1">
        <f>IF(AP26&lt;&gt;0,90+$Z$4*ATAN((SIN(AN26)*AQ26-SIN(AO26))/(SIN(AP26)*COS(AN26)^2)),AT26*1)</f>
        <v>0</v>
      </c>
      <c r="AV26" s="1">
        <f>IF(SIN(AP26)&lt;0,AU26+180,AU26*1)</f>
        <v>0</v>
      </c>
      <c r="AW26" s="1">
        <f t="shared" si="23"/>
        <v>0</v>
      </c>
      <c r="BA26" s="54">
        <f t="shared" si="26"/>
        <v>0</v>
      </c>
      <c r="BB26" s="1">
        <f t="shared" si="27"/>
        <v>0</v>
      </c>
      <c r="BC26" s="1">
        <f t="shared" si="28"/>
        <v>0</v>
      </c>
    </row>
    <row r="27" spans="1:55" ht="17.25" customHeight="1">
      <c r="A27" s="61"/>
      <c r="B27" s="62"/>
      <c r="C27" s="63"/>
      <c r="D27" s="71" t="s">
        <v>177</v>
      </c>
      <c r="E27" s="72">
        <v>0</v>
      </c>
      <c r="F27" s="62"/>
      <c r="G27" s="71" t="s">
        <v>177</v>
      </c>
      <c r="H27" s="72">
        <v>0</v>
      </c>
      <c r="I27" s="32" t="s">
        <v>15</v>
      </c>
      <c r="J27" s="62"/>
      <c r="K27" s="95"/>
      <c r="L27" s="66"/>
      <c r="M27" s="56">
        <f t="shared" si="24"/>
        <v>0</v>
      </c>
      <c r="N27" s="57">
        <f t="shared" si="25"/>
        <v>0</v>
      </c>
      <c r="O27" s="79">
        <f t="shared" si="0"/>
      </c>
      <c r="P27" s="79">
        <f t="shared" si="1"/>
      </c>
      <c r="T27" s="1">
        <v>0</v>
      </c>
      <c r="X27" s="1">
        <v>0</v>
      </c>
      <c r="Y27" s="1">
        <f t="shared" si="2"/>
        <v>0</v>
      </c>
      <c r="Z27" s="1">
        <f t="shared" si="3"/>
        <v>0</v>
      </c>
      <c r="AA27" s="1">
        <f t="shared" si="4"/>
        <v>0</v>
      </c>
      <c r="AB27" s="1">
        <f t="shared" si="5"/>
        <v>1</v>
      </c>
      <c r="AC27" s="1">
        <f t="shared" si="6"/>
        <v>0</v>
      </c>
      <c r="AD27" s="1">
        <f t="shared" si="7"/>
        <v>0</v>
      </c>
      <c r="AE27" s="1" t="b">
        <f t="shared" si="8"/>
        <v>0</v>
      </c>
      <c r="AF27" s="1">
        <f t="shared" si="9"/>
        <v>0</v>
      </c>
      <c r="AG27" s="1">
        <f t="shared" si="10"/>
        <v>0</v>
      </c>
      <c r="AH27" s="1">
        <f t="shared" si="11"/>
        <v>0</v>
      </c>
      <c r="AJ27" s="1">
        <f t="shared" si="12"/>
        <v>0</v>
      </c>
      <c r="AK27" s="1">
        <f t="shared" si="13"/>
        <v>5</v>
      </c>
      <c r="AN27" s="1">
        <f t="shared" si="14"/>
        <v>0</v>
      </c>
      <c r="AO27" s="1">
        <f t="shared" si="15"/>
        <v>0</v>
      </c>
      <c r="AP27" s="1">
        <f t="shared" si="16"/>
        <v>0</v>
      </c>
      <c r="AQ27" s="1">
        <f t="shared" si="17"/>
        <v>1</v>
      </c>
      <c r="AR27" s="1">
        <f t="shared" si="18"/>
        <v>0</v>
      </c>
      <c r="AS27" s="1">
        <f t="shared" si="19"/>
        <v>0</v>
      </c>
      <c r="AT27" s="1" t="b">
        <f t="shared" si="20"/>
        <v>0</v>
      </c>
      <c r="AU27" s="1">
        <f t="shared" si="21"/>
        <v>0</v>
      </c>
      <c r="AV27" s="1">
        <f t="shared" si="22"/>
        <v>0</v>
      </c>
      <c r="AW27" s="1">
        <f t="shared" si="23"/>
        <v>0</v>
      </c>
      <c r="BA27" s="54">
        <f t="shared" si="26"/>
        <v>0</v>
      </c>
      <c r="BB27" s="1">
        <f t="shared" si="27"/>
        <v>0</v>
      </c>
      <c r="BC27" s="1">
        <f t="shared" si="28"/>
        <v>0</v>
      </c>
    </row>
    <row r="28" spans="1:55" ht="17.25" customHeight="1">
      <c r="A28" s="61"/>
      <c r="B28" s="62"/>
      <c r="C28" s="63"/>
      <c r="D28" s="71" t="s">
        <v>177</v>
      </c>
      <c r="E28" s="72">
        <v>0</v>
      </c>
      <c r="F28" s="62"/>
      <c r="G28" s="71" t="s">
        <v>177</v>
      </c>
      <c r="H28" s="72">
        <v>0</v>
      </c>
      <c r="I28" s="32" t="s">
        <v>16</v>
      </c>
      <c r="J28" s="62"/>
      <c r="K28" s="95"/>
      <c r="L28" s="66"/>
      <c r="M28" s="56">
        <f t="shared" si="24"/>
        <v>0</v>
      </c>
      <c r="N28" s="57">
        <f t="shared" si="25"/>
        <v>0</v>
      </c>
      <c r="O28" s="79">
        <f t="shared" si="0"/>
      </c>
      <c r="P28" s="79">
        <f t="shared" si="1"/>
      </c>
      <c r="T28" s="1">
        <v>0</v>
      </c>
      <c r="X28" s="1">
        <v>0</v>
      </c>
      <c r="Y28" s="1">
        <f t="shared" si="2"/>
        <v>0</v>
      </c>
      <c r="Z28" s="1">
        <f t="shared" si="3"/>
        <v>0</v>
      </c>
      <c r="AA28" s="1">
        <f t="shared" si="4"/>
        <v>0</v>
      </c>
      <c r="AB28" s="1">
        <f t="shared" si="5"/>
        <v>1</v>
      </c>
      <c r="AC28" s="1">
        <f t="shared" si="6"/>
        <v>0</v>
      </c>
      <c r="AD28" s="1">
        <f t="shared" si="7"/>
        <v>0</v>
      </c>
      <c r="AE28" s="1" t="b">
        <f t="shared" si="8"/>
        <v>0</v>
      </c>
      <c r="AF28" s="1">
        <f t="shared" si="9"/>
        <v>0</v>
      </c>
      <c r="AG28" s="1">
        <f t="shared" si="10"/>
        <v>0</v>
      </c>
      <c r="AH28" s="1">
        <f t="shared" si="11"/>
        <v>0</v>
      </c>
      <c r="AJ28" s="1">
        <f t="shared" si="12"/>
        <v>0</v>
      </c>
      <c r="AK28" s="1">
        <f t="shared" si="13"/>
        <v>5</v>
      </c>
      <c r="AN28" s="1">
        <f t="shared" si="14"/>
        <v>0</v>
      </c>
      <c r="AO28" s="1">
        <f t="shared" si="15"/>
        <v>0</v>
      </c>
      <c r="AP28" s="1">
        <f t="shared" si="16"/>
        <v>0</v>
      </c>
      <c r="AQ28" s="1">
        <f t="shared" si="17"/>
        <v>1</v>
      </c>
      <c r="AR28" s="1">
        <f t="shared" si="18"/>
        <v>0</v>
      </c>
      <c r="AS28" s="1">
        <f t="shared" si="19"/>
        <v>0</v>
      </c>
      <c r="AT28" s="1" t="b">
        <f t="shared" si="20"/>
        <v>0</v>
      </c>
      <c r="AU28" s="1">
        <f t="shared" si="21"/>
        <v>0</v>
      </c>
      <c r="AV28" s="1">
        <f t="shared" si="22"/>
        <v>0</v>
      </c>
      <c r="AW28" s="1">
        <f t="shared" si="23"/>
        <v>0</v>
      </c>
      <c r="BA28" s="54">
        <f t="shared" si="26"/>
        <v>0</v>
      </c>
      <c r="BB28" s="1">
        <f t="shared" si="27"/>
        <v>0</v>
      </c>
      <c r="BC28" s="1">
        <f t="shared" si="28"/>
        <v>0</v>
      </c>
    </row>
    <row r="29" spans="1:55" s="29" customFormat="1" ht="16.5" customHeight="1">
      <c r="A29" s="64"/>
      <c r="B29" s="62"/>
      <c r="C29" s="63"/>
      <c r="D29" s="71" t="s">
        <v>177</v>
      </c>
      <c r="E29" s="72">
        <v>0</v>
      </c>
      <c r="F29" s="62"/>
      <c r="G29" s="71" t="s">
        <v>177</v>
      </c>
      <c r="H29" s="72">
        <v>0</v>
      </c>
      <c r="I29" s="32" t="s">
        <v>17</v>
      </c>
      <c r="J29" s="62"/>
      <c r="K29" s="95"/>
      <c r="L29" s="66"/>
      <c r="M29" s="56">
        <f t="shared" si="24"/>
        <v>0</v>
      </c>
      <c r="N29" s="57">
        <f t="shared" si="25"/>
        <v>0</v>
      </c>
      <c r="O29" s="79">
        <f t="shared" si="0"/>
      </c>
      <c r="P29" s="79">
        <f t="shared" si="1"/>
      </c>
      <c r="Q29" s="1"/>
      <c r="R29" s="1"/>
      <c r="S29" s="1"/>
      <c r="T29" s="1">
        <v>0</v>
      </c>
      <c r="U29" s="1"/>
      <c r="V29" s="1"/>
      <c r="W29" s="1"/>
      <c r="X29" s="1">
        <v>0</v>
      </c>
      <c r="Y29" s="1">
        <f t="shared" si="2"/>
        <v>0</v>
      </c>
      <c r="Z29" s="1">
        <f t="shared" si="3"/>
        <v>0</v>
      </c>
      <c r="AA29" s="1">
        <f t="shared" si="4"/>
        <v>0</v>
      </c>
      <c r="AB29" s="1">
        <f t="shared" si="5"/>
        <v>1</v>
      </c>
      <c r="AC29" s="1">
        <f t="shared" si="6"/>
        <v>0</v>
      </c>
      <c r="AD29" s="1">
        <f t="shared" si="7"/>
        <v>0</v>
      </c>
      <c r="AE29" s="1" t="b">
        <f t="shared" si="8"/>
        <v>0</v>
      </c>
      <c r="AF29" s="1">
        <f t="shared" si="9"/>
        <v>0</v>
      </c>
      <c r="AG29" s="1">
        <f t="shared" si="10"/>
        <v>0</v>
      </c>
      <c r="AH29" s="1">
        <f t="shared" si="11"/>
        <v>0</v>
      </c>
      <c r="AJ29" s="1">
        <f t="shared" si="12"/>
        <v>0</v>
      </c>
      <c r="AK29" s="1">
        <f t="shared" si="13"/>
        <v>5</v>
      </c>
      <c r="AN29" s="1">
        <f t="shared" si="14"/>
        <v>0</v>
      </c>
      <c r="AO29" s="1">
        <f t="shared" si="15"/>
        <v>0</v>
      </c>
      <c r="AP29" s="1">
        <f t="shared" si="16"/>
        <v>0</v>
      </c>
      <c r="AQ29" s="1">
        <f t="shared" si="17"/>
        <v>1</v>
      </c>
      <c r="AR29" s="1">
        <f t="shared" si="18"/>
        <v>0</v>
      </c>
      <c r="AS29" s="1">
        <f t="shared" si="19"/>
        <v>0</v>
      </c>
      <c r="AT29" s="1" t="b">
        <f t="shared" si="20"/>
        <v>0</v>
      </c>
      <c r="AU29" s="1">
        <f t="shared" si="21"/>
        <v>0</v>
      </c>
      <c r="AV29" s="1">
        <f t="shared" si="22"/>
        <v>0</v>
      </c>
      <c r="AW29" s="1">
        <f t="shared" si="23"/>
        <v>0</v>
      </c>
      <c r="BA29" s="54">
        <f t="shared" si="26"/>
        <v>0</v>
      </c>
      <c r="BB29" s="1">
        <f t="shared" si="27"/>
        <v>0</v>
      </c>
      <c r="BC29" s="1">
        <f t="shared" si="28"/>
        <v>0</v>
      </c>
    </row>
    <row r="30" spans="1:55" ht="17.25" customHeight="1">
      <c r="A30" s="61"/>
      <c r="B30" s="62"/>
      <c r="C30" s="63"/>
      <c r="D30" s="71" t="s">
        <v>177</v>
      </c>
      <c r="E30" s="72">
        <v>0</v>
      </c>
      <c r="F30" s="62"/>
      <c r="G30" s="71" t="s">
        <v>177</v>
      </c>
      <c r="H30" s="72">
        <v>0</v>
      </c>
      <c r="I30" s="32" t="s">
        <v>18</v>
      </c>
      <c r="J30" s="62"/>
      <c r="K30" s="95"/>
      <c r="L30" s="66"/>
      <c r="M30" s="56">
        <f t="shared" si="24"/>
        <v>0</v>
      </c>
      <c r="N30" s="57">
        <f t="shared" si="25"/>
        <v>0</v>
      </c>
      <c r="O30" s="79">
        <f t="shared" si="0"/>
      </c>
      <c r="P30" s="79">
        <f t="shared" si="1"/>
      </c>
      <c r="T30" s="1">
        <v>0</v>
      </c>
      <c r="X30" s="1">
        <v>0</v>
      </c>
      <c r="Y30" s="1">
        <f t="shared" si="2"/>
        <v>0</v>
      </c>
      <c r="Z30" s="1">
        <f t="shared" si="3"/>
        <v>0</v>
      </c>
      <c r="AA30" s="1">
        <f t="shared" si="4"/>
        <v>0</v>
      </c>
      <c r="AB30" s="1">
        <f t="shared" si="5"/>
        <v>1</v>
      </c>
      <c r="AC30" s="1">
        <f t="shared" si="6"/>
        <v>0</v>
      </c>
      <c r="AD30" s="1">
        <f t="shared" si="7"/>
        <v>0</v>
      </c>
      <c r="AE30" s="1" t="b">
        <f t="shared" si="8"/>
        <v>0</v>
      </c>
      <c r="AF30" s="1">
        <f t="shared" si="9"/>
        <v>0</v>
      </c>
      <c r="AG30" s="1">
        <f t="shared" si="10"/>
        <v>0</v>
      </c>
      <c r="AH30" s="1">
        <f t="shared" si="11"/>
        <v>0</v>
      </c>
      <c r="AJ30" s="1">
        <f t="shared" si="12"/>
        <v>0</v>
      </c>
      <c r="AK30" s="1">
        <f t="shared" si="13"/>
        <v>5</v>
      </c>
      <c r="AN30" s="1">
        <f t="shared" si="14"/>
        <v>0</v>
      </c>
      <c r="AO30" s="1">
        <f t="shared" si="15"/>
        <v>0</v>
      </c>
      <c r="AP30" s="1">
        <f t="shared" si="16"/>
        <v>0</v>
      </c>
      <c r="AQ30" s="1">
        <f t="shared" si="17"/>
        <v>1</v>
      </c>
      <c r="AR30" s="1">
        <f t="shared" si="18"/>
        <v>0</v>
      </c>
      <c r="AS30" s="1">
        <f t="shared" si="19"/>
        <v>0</v>
      </c>
      <c r="AT30" s="1" t="b">
        <f t="shared" si="20"/>
        <v>0</v>
      </c>
      <c r="AU30" s="1">
        <f t="shared" si="21"/>
        <v>0</v>
      </c>
      <c r="AV30" s="1">
        <f t="shared" si="22"/>
        <v>0</v>
      </c>
      <c r="AW30" s="1">
        <f t="shared" si="23"/>
        <v>0</v>
      </c>
      <c r="BA30" s="54">
        <f t="shared" si="26"/>
        <v>0</v>
      </c>
      <c r="BB30" s="1">
        <f t="shared" si="27"/>
        <v>0</v>
      </c>
      <c r="BC30" s="1">
        <f t="shared" si="28"/>
        <v>0</v>
      </c>
    </row>
    <row r="31" spans="1:55" s="29" customFormat="1" ht="17.25" customHeight="1">
      <c r="A31" s="61"/>
      <c r="B31" s="62"/>
      <c r="C31" s="63"/>
      <c r="D31" s="71" t="s">
        <v>177</v>
      </c>
      <c r="E31" s="72">
        <v>0</v>
      </c>
      <c r="F31" s="62"/>
      <c r="G31" s="71" t="s">
        <v>177</v>
      </c>
      <c r="H31" s="72">
        <v>0</v>
      </c>
      <c r="I31" s="32" t="s">
        <v>19</v>
      </c>
      <c r="J31" s="62"/>
      <c r="K31" s="95"/>
      <c r="L31" s="66"/>
      <c r="M31" s="56">
        <f t="shared" si="24"/>
        <v>0</v>
      </c>
      <c r="N31" s="57">
        <f t="shared" si="25"/>
        <v>0</v>
      </c>
      <c r="O31" s="79">
        <f t="shared" si="0"/>
      </c>
      <c r="P31" s="79">
        <f t="shared" si="1"/>
      </c>
      <c r="Q31" s="1"/>
      <c r="R31" s="1"/>
      <c r="S31" s="1"/>
      <c r="T31" s="1">
        <v>0</v>
      </c>
      <c r="U31" s="1"/>
      <c r="V31" s="1"/>
      <c r="W31" s="1"/>
      <c r="X31" s="1">
        <v>0</v>
      </c>
      <c r="Y31" s="1">
        <f t="shared" si="2"/>
        <v>0</v>
      </c>
      <c r="Z31" s="1">
        <f t="shared" si="3"/>
        <v>0</v>
      </c>
      <c r="AA31" s="1">
        <f t="shared" si="4"/>
        <v>0</v>
      </c>
      <c r="AB31" s="1">
        <f t="shared" si="5"/>
        <v>1</v>
      </c>
      <c r="AC31" s="1">
        <f t="shared" si="6"/>
        <v>0</v>
      </c>
      <c r="AD31" s="1">
        <f t="shared" si="7"/>
        <v>0</v>
      </c>
      <c r="AE31" s="1" t="b">
        <f t="shared" si="8"/>
        <v>0</v>
      </c>
      <c r="AF31" s="1">
        <f t="shared" si="9"/>
        <v>0</v>
      </c>
      <c r="AG31" s="1">
        <f t="shared" si="10"/>
        <v>0</v>
      </c>
      <c r="AH31" s="1">
        <f t="shared" si="11"/>
        <v>0</v>
      </c>
      <c r="AI31" s="1"/>
      <c r="AJ31" s="1">
        <f t="shared" si="12"/>
        <v>0</v>
      </c>
      <c r="AK31" s="1">
        <f t="shared" si="13"/>
        <v>5</v>
      </c>
      <c r="AL31" s="1"/>
      <c r="AM31" s="1"/>
      <c r="AN31" s="1">
        <f t="shared" si="14"/>
        <v>0</v>
      </c>
      <c r="AO31" s="1">
        <f t="shared" si="15"/>
        <v>0</v>
      </c>
      <c r="AP31" s="1">
        <f t="shared" si="16"/>
        <v>0</v>
      </c>
      <c r="AQ31" s="1">
        <f t="shared" si="17"/>
        <v>1</v>
      </c>
      <c r="AR31" s="1">
        <f t="shared" si="18"/>
        <v>0</v>
      </c>
      <c r="AS31" s="1">
        <f t="shared" si="19"/>
        <v>0</v>
      </c>
      <c r="AT31" s="1" t="b">
        <f t="shared" si="20"/>
        <v>0</v>
      </c>
      <c r="AU31" s="1">
        <f t="shared" si="21"/>
        <v>0</v>
      </c>
      <c r="AV31" s="1">
        <f t="shared" si="22"/>
        <v>0</v>
      </c>
      <c r="AW31" s="1">
        <f t="shared" si="23"/>
        <v>0</v>
      </c>
      <c r="AX31" s="1"/>
      <c r="AY31" s="1"/>
      <c r="AZ31" s="1"/>
      <c r="BA31" s="54">
        <f t="shared" si="26"/>
        <v>0</v>
      </c>
      <c r="BB31" s="1">
        <f t="shared" si="27"/>
        <v>0</v>
      </c>
      <c r="BC31" s="1">
        <f t="shared" si="28"/>
        <v>0</v>
      </c>
    </row>
    <row r="32" spans="1:55" s="29" customFormat="1" ht="18" customHeight="1">
      <c r="A32" s="61"/>
      <c r="B32" s="62"/>
      <c r="C32" s="63"/>
      <c r="D32" s="71" t="s">
        <v>177</v>
      </c>
      <c r="E32" s="72">
        <v>0</v>
      </c>
      <c r="F32" s="62"/>
      <c r="G32" s="71" t="s">
        <v>177</v>
      </c>
      <c r="H32" s="72">
        <v>0</v>
      </c>
      <c r="I32" s="32" t="s">
        <v>42</v>
      </c>
      <c r="J32" s="62"/>
      <c r="K32" s="95"/>
      <c r="L32" s="66"/>
      <c r="M32" s="56">
        <f t="shared" si="24"/>
        <v>0</v>
      </c>
      <c r="N32" s="57">
        <f t="shared" si="25"/>
        <v>0</v>
      </c>
      <c r="O32" s="79">
        <f t="shared" si="0"/>
      </c>
      <c r="P32" s="79">
        <f t="shared" si="1"/>
      </c>
      <c r="Q32" s="1"/>
      <c r="R32" s="1"/>
      <c r="S32" s="1"/>
      <c r="T32" s="1">
        <v>0</v>
      </c>
      <c r="U32" s="1"/>
      <c r="V32" s="1"/>
      <c r="W32" s="1"/>
      <c r="X32" s="1">
        <v>0</v>
      </c>
      <c r="Y32" s="1">
        <f t="shared" si="2"/>
        <v>0</v>
      </c>
      <c r="Z32" s="1">
        <f t="shared" si="3"/>
        <v>0</v>
      </c>
      <c r="AA32" s="1">
        <f t="shared" si="4"/>
        <v>0</v>
      </c>
      <c r="AB32" s="1">
        <f t="shared" si="5"/>
        <v>1</v>
      </c>
      <c r="AC32" s="1">
        <f t="shared" si="6"/>
        <v>0</v>
      </c>
      <c r="AD32" s="1">
        <f t="shared" si="7"/>
        <v>0</v>
      </c>
      <c r="AE32" s="1" t="b">
        <f t="shared" si="8"/>
        <v>0</v>
      </c>
      <c r="AF32" s="1">
        <f t="shared" si="9"/>
        <v>0</v>
      </c>
      <c r="AG32" s="1">
        <f t="shared" si="10"/>
        <v>0</v>
      </c>
      <c r="AH32" s="1">
        <f t="shared" si="11"/>
        <v>0</v>
      </c>
      <c r="AI32" s="1"/>
      <c r="AJ32" s="1">
        <f t="shared" si="12"/>
        <v>0</v>
      </c>
      <c r="AK32" s="1">
        <f t="shared" si="13"/>
        <v>5</v>
      </c>
      <c r="AL32" s="1"/>
      <c r="AM32" s="1"/>
      <c r="AN32" s="1">
        <f t="shared" si="14"/>
        <v>0</v>
      </c>
      <c r="AO32" s="1">
        <f t="shared" si="15"/>
        <v>0</v>
      </c>
      <c r="AP32" s="1">
        <f t="shared" si="16"/>
        <v>0</v>
      </c>
      <c r="AQ32" s="1">
        <f t="shared" si="17"/>
        <v>1</v>
      </c>
      <c r="AR32" s="1">
        <f t="shared" si="18"/>
        <v>0</v>
      </c>
      <c r="AS32" s="1">
        <f t="shared" si="19"/>
        <v>0</v>
      </c>
      <c r="AT32" s="1" t="b">
        <f t="shared" si="20"/>
        <v>0</v>
      </c>
      <c r="AU32" s="1">
        <f t="shared" si="21"/>
        <v>0</v>
      </c>
      <c r="AV32" s="1">
        <f t="shared" si="22"/>
        <v>0</v>
      </c>
      <c r="AW32" s="1">
        <f t="shared" si="23"/>
        <v>0</v>
      </c>
      <c r="AX32" s="1"/>
      <c r="AY32" s="1"/>
      <c r="AZ32" s="1"/>
      <c r="BA32" s="54">
        <f t="shared" si="26"/>
        <v>0</v>
      </c>
      <c r="BB32" s="1">
        <f t="shared" si="27"/>
        <v>0</v>
      </c>
      <c r="BC32" s="1">
        <f t="shared" si="28"/>
        <v>0</v>
      </c>
    </row>
    <row r="33" spans="1:55" s="29" customFormat="1" ht="15">
      <c r="A33" s="61"/>
      <c r="B33" s="62"/>
      <c r="C33" s="63"/>
      <c r="D33" s="71" t="s">
        <v>177</v>
      </c>
      <c r="E33" s="72">
        <v>0</v>
      </c>
      <c r="F33" s="62"/>
      <c r="G33" s="71" t="s">
        <v>177</v>
      </c>
      <c r="H33" s="72">
        <v>0</v>
      </c>
      <c r="I33" s="32" t="s">
        <v>43</v>
      </c>
      <c r="J33" s="62"/>
      <c r="K33" s="95"/>
      <c r="L33" s="66"/>
      <c r="M33" s="56">
        <f t="shared" si="24"/>
        <v>0</v>
      </c>
      <c r="N33" s="57">
        <f t="shared" si="25"/>
        <v>0</v>
      </c>
      <c r="O33" s="79">
        <f t="shared" si="0"/>
      </c>
      <c r="P33" s="79">
        <f t="shared" si="1"/>
      </c>
      <c r="Q33" s="1"/>
      <c r="R33" s="1"/>
      <c r="S33" s="1"/>
      <c r="T33" s="1">
        <v>0</v>
      </c>
      <c r="U33" s="1"/>
      <c r="V33" s="1"/>
      <c r="W33" s="1"/>
      <c r="X33" s="1">
        <v>0</v>
      </c>
      <c r="Y33" s="1">
        <f t="shared" si="2"/>
        <v>0</v>
      </c>
      <c r="Z33" s="1">
        <f t="shared" si="3"/>
        <v>0</v>
      </c>
      <c r="AA33" s="1">
        <f t="shared" si="4"/>
        <v>0</v>
      </c>
      <c r="AB33" s="1">
        <f t="shared" si="5"/>
        <v>1</v>
      </c>
      <c r="AC33" s="1">
        <f t="shared" si="6"/>
        <v>0</v>
      </c>
      <c r="AD33" s="1">
        <f t="shared" si="7"/>
        <v>0</v>
      </c>
      <c r="AE33" s="1" t="b">
        <f t="shared" si="8"/>
        <v>0</v>
      </c>
      <c r="AF33" s="1">
        <f t="shared" si="9"/>
        <v>0</v>
      </c>
      <c r="AG33" s="1">
        <f t="shared" si="10"/>
        <v>0</v>
      </c>
      <c r="AH33" s="1">
        <f t="shared" si="11"/>
        <v>0</v>
      </c>
      <c r="AI33" s="1"/>
      <c r="AJ33" s="1">
        <f t="shared" si="12"/>
        <v>0</v>
      </c>
      <c r="AK33" s="1">
        <f t="shared" si="13"/>
        <v>5</v>
      </c>
      <c r="AL33" s="1"/>
      <c r="AM33" s="1"/>
      <c r="AN33" s="1">
        <f t="shared" si="14"/>
        <v>0</v>
      </c>
      <c r="AO33" s="1">
        <f t="shared" si="15"/>
        <v>0</v>
      </c>
      <c r="AP33" s="1">
        <f t="shared" si="16"/>
        <v>0</v>
      </c>
      <c r="AQ33" s="1">
        <f t="shared" si="17"/>
        <v>1</v>
      </c>
      <c r="AR33" s="1">
        <f t="shared" si="18"/>
        <v>0</v>
      </c>
      <c r="AS33" s="1">
        <f t="shared" si="19"/>
        <v>0</v>
      </c>
      <c r="AT33" s="1" t="b">
        <f t="shared" si="20"/>
        <v>0</v>
      </c>
      <c r="AU33" s="1">
        <f t="shared" si="21"/>
        <v>0</v>
      </c>
      <c r="AV33" s="1">
        <f t="shared" si="22"/>
        <v>0</v>
      </c>
      <c r="AW33" s="1">
        <f t="shared" si="23"/>
        <v>0</v>
      </c>
      <c r="AX33" s="1"/>
      <c r="AY33" s="1"/>
      <c r="AZ33" s="1"/>
      <c r="BA33" s="54">
        <f t="shared" si="26"/>
        <v>0</v>
      </c>
      <c r="BB33" s="1">
        <f t="shared" si="27"/>
        <v>0</v>
      </c>
      <c r="BC33" s="1">
        <f t="shared" si="28"/>
        <v>0</v>
      </c>
    </row>
    <row r="34" spans="1:55" ht="15">
      <c r="A34" s="61"/>
      <c r="B34" s="62"/>
      <c r="C34" s="63"/>
      <c r="D34" s="71" t="s">
        <v>177</v>
      </c>
      <c r="E34" s="72">
        <v>0</v>
      </c>
      <c r="F34" s="62"/>
      <c r="G34" s="71" t="s">
        <v>177</v>
      </c>
      <c r="H34" s="72">
        <v>0</v>
      </c>
      <c r="I34" s="32" t="s">
        <v>44</v>
      </c>
      <c r="J34" s="62"/>
      <c r="K34" s="95"/>
      <c r="L34" s="66"/>
      <c r="M34" s="56">
        <f t="shared" si="24"/>
        <v>0</v>
      </c>
      <c r="N34" s="57">
        <f t="shared" si="25"/>
        <v>0</v>
      </c>
      <c r="O34" s="79">
        <f t="shared" si="0"/>
      </c>
      <c r="P34" s="79">
        <f t="shared" si="1"/>
      </c>
      <c r="T34" s="1">
        <v>0</v>
      </c>
      <c r="X34" s="1">
        <v>0</v>
      </c>
      <c r="Y34" s="1">
        <f t="shared" si="2"/>
        <v>0</v>
      </c>
      <c r="Z34" s="1">
        <f t="shared" si="3"/>
        <v>0</v>
      </c>
      <c r="AA34" s="1">
        <f t="shared" si="4"/>
        <v>0</v>
      </c>
      <c r="AB34" s="1">
        <f t="shared" si="5"/>
        <v>1</v>
      </c>
      <c r="AC34" s="1">
        <f t="shared" si="6"/>
        <v>0</v>
      </c>
      <c r="AD34" s="1">
        <f t="shared" si="7"/>
        <v>0</v>
      </c>
      <c r="AE34" s="1" t="b">
        <f t="shared" si="8"/>
        <v>0</v>
      </c>
      <c r="AF34" s="1">
        <f t="shared" si="9"/>
        <v>0</v>
      </c>
      <c r="AG34" s="1">
        <f t="shared" si="10"/>
        <v>0</v>
      </c>
      <c r="AH34" s="1">
        <f t="shared" si="11"/>
        <v>0</v>
      </c>
      <c r="AJ34" s="1">
        <f t="shared" si="12"/>
        <v>0</v>
      </c>
      <c r="AK34" s="1">
        <f t="shared" si="13"/>
        <v>5</v>
      </c>
      <c r="AN34" s="1">
        <f t="shared" si="14"/>
        <v>0</v>
      </c>
      <c r="AO34" s="1">
        <f t="shared" si="15"/>
        <v>0</v>
      </c>
      <c r="AP34" s="1">
        <f t="shared" si="16"/>
        <v>0</v>
      </c>
      <c r="AQ34" s="1">
        <f t="shared" si="17"/>
        <v>1</v>
      </c>
      <c r="AR34" s="1">
        <f t="shared" si="18"/>
        <v>0</v>
      </c>
      <c r="AS34" s="1">
        <f t="shared" si="19"/>
        <v>0</v>
      </c>
      <c r="AT34" s="1" t="b">
        <f t="shared" si="20"/>
        <v>0</v>
      </c>
      <c r="AU34" s="1">
        <f t="shared" si="21"/>
        <v>0</v>
      </c>
      <c r="AV34" s="1">
        <f t="shared" si="22"/>
        <v>0</v>
      </c>
      <c r="AW34" s="1">
        <f t="shared" si="23"/>
        <v>0</v>
      </c>
      <c r="BA34" s="54">
        <f t="shared" si="26"/>
        <v>0</v>
      </c>
      <c r="BB34" s="1">
        <f t="shared" si="27"/>
        <v>0</v>
      </c>
      <c r="BC34" s="1">
        <f t="shared" si="28"/>
        <v>0</v>
      </c>
    </row>
    <row r="35" spans="1:55" ht="15">
      <c r="A35" s="61"/>
      <c r="B35" s="62"/>
      <c r="C35" s="63"/>
      <c r="D35" s="71" t="s">
        <v>177</v>
      </c>
      <c r="E35" s="72">
        <v>0</v>
      </c>
      <c r="F35" s="62"/>
      <c r="G35" s="71" t="s">
        <v>177</v>
      </c>
      <c r="H35" s="72">
        <v>0</v>
      </c>
      <c r="I35" s="32" t="s">
        <v>45</v>
      </c>
      <c r="J35" s="62"/>
      <c r="K35" s="95"/>
      <c r="L35" s="66"/>
      <c r="M35" s="56">
        <f t="shared" si="24"/>
        <v>0</v>
      </c>
      <c r="N35" s="57">
        <f t="shared" si="25"/>
        <v>0</v>
      </c>
      <c r="O35" s="79">
        <f t="shared" si="0"/>
      </c>
      <c r="P35" s="79">
        <f t="shared" si="1"/>
      </c>
      <c r="T35" s="1">
        <v>0</v>
      </c>
      <c r="X35" s="1">
        <v>0</v>
      </c>
      <c r="Y35" s="1">
        <f t="shared" si="2"/>
        <v>0</v>
      </c>
      <c r="Z35" s="1">
        <f t="shared" si="3"/>
        <v>0</v>
      </c>
      <c r="AA35" s="1">
        <f t="shared" si="4"/>
        <v>0</v>
      </c>
      <c r="AB35" s="1">
        <f t="shared" si="5"/>
        <v>1</v>
      </c>
      <c r="AC35" s="1">
        <f t="shared" si="6"/>
        <v>0</v>
      </c>
      <c r="AD35" s="1">
        <f t="shared" si="7"/>
        <v>0</v>
      </c>
      <c r="AE35" s="1" t="b">
        <f t="shared" si="8"/>
        <v>0</v>
      </c>
      <c r="AF35" s="1">
        <f t="shared" si="9"/>
        <v>0</v>
      </c>
      <c r="AG35" s="1">
        <f t="shared" si="10"/>
        <v>0</v>
      </c>
      <c r="AH35" s="1">
        <f t="shared" si="11"/>
        <v>0</v>
      </c>
      <c r="AJ35" s="1">
        <f t="shared" si="12"/>
        <v>0</v>
      </c>
      <c r="AK35" s="1">
        <f t="shared" si="13"/>
        <v>5</v>
      </c>
      <c r="AN35" s="1">
        <f t="shared" si="14"/>
        <v>0</v>
      </c>
      <c r="AO35" s="1">
        <f t="shared" si="15"/>
        <v>0</v>
      </c>
      <c r="AP35" s="1">
        <f t="shared" si="16"/>
        <v>0</v>
      </c>
      <c r="AQ35" s="1">
        <f t="shared" si="17"/>
        <v>1</v>
      </c>
      <c r="AR35" s="1">
        <f t="shared" si="18"/>
        <v>0</v>
      </c>
      <c r="AS35" s="1">
        <f t="shared" si="19"/>
        <v>0</v>
      </c>
      <c r="AT35" s="1" t="b">
        <f t="shared" si="20"/>
        <v>0</v>
      </c>
      <c r="AU35" s="1">
        <f t="shared" si="21"/>
        <v>0</v>
      </c>
      <c r="AV35" s="1">
        <f t="shared" si="22"/>
        <v>0</v>
      </c>
      <c r="AW35" s="1">
        <f t="shared" si="23"/>
        <v>0</v>
      </c>
      <c r="BA35" s="54">
        <f t="shared" si="26"/>
        <v>0</v>
      </c>
      <c r="BB35" s="1">
        <f t="shared" si="27"/>
        <v>0</v>
      </c>
      <c r="BC35" s="1">
        <f t="shared" si="28"/>
        <v>0</v>
      </c>
    </row>
    <row r="36" spans="1:55" ht="15">
      <c r="A36" s="61"/>
      <c r="B36" s="62"/>
      <c r="C36" s="63"/>
      <c r="D36" s="71" t="s">
        <v>177</v>
      </c>
      <c r="E36" s="72">
        <v>0</v>
      </c>
      <c r="F36" s="62"/>
      <c r="G36" s="71" t="s">
        <v>177</v>
      </c>
      <c r="H36" s="72">
        <v>0</v>
      </c>
      <c r="I36" s="32" t="s">
        <v>46</v>
      </c>
      <c r="J36" s="62"/>
      <c r="K36" s="95"/>
      <c r="L36" s="66"/>
      <c r="M36" s="56">
        <f t="shared" si="24"/>
        <v>0</v>
      </c>
      <c r="N36" s="57">
        <f t="shared" si="25"/>
        <v>0</v>
      </c>
      <c r="O36" s="79">
        <f t="shared" si="0"/>
      </c>
      <c r="P36" s="79">
        <f t="shared" si="1"/>
      </c>
      <c r="T36" s="1">
        <v>0</v>
      </c>
      <c r="X36" s="1">
        <v>0</v>
      </c>
      <c r="Y36" s="1">
        <f t="shared" si="2"/>
        <v>0</v>
      </c>
      <c r="Z36" s="1">
        <f t="shared" si="3"/>
        <v>0</v>
      </c>
      <c r="AA36" s="1">
        <f t="shared" si="4"/>
        <v>0</v>
      </c>
      <c r="AB36" s="1">
        <f t="shared" si="5"/>
        <v>1</v>
      </c>
      <c r="AC36" s="1">
        <f t="shared" si="6"/>
        <v>0</v>
      </c>
      <c r="AD36" s="1">
        <f t="shared" si="7"/>
        <v>0</v>
      </c>
      <c r="AE36" s="1" t="b">
        <f t="shared" si="8"/>
        <v>0</v>
      </c>
      <c r="AF36" s="1">
        <f t="shared" si="9"/>
        <v>0</v>
      </c>
      <c r="AG36" s="1">
        <f t="shared" si="10"/>
        <v>0</v>
      </c>
      <c r="AH36" s="1">
        <f t="shared" si="11"/>
        <v>0</v>
      </c>
      <c r="AJ36" s="1">
        <f t="shared" si="12"/>
        <v>0</v>
      </c>
      <c r="AK36" s="1">
        <f t="shared" si="13"/>
        <v>5</v>
      </c>
      <c r="AN36" s="1">
        <f t="shared" si="14"/>
        <v>0</v>
      </c>
      <c r="AO36" s="1">
        <f t="shared" si="15"/>
        <v>0</v>
      </c>
      <c r="AP36" s="1">
        <f t="shared" si="16"/>
        <v>0</v>
      </c>
      <c r="AQ36" s="1">
        <f t="shared" si="17"/>
        <v>1</v>
      </c>
      <c r="AR36" s="1">
        <f t="shared" si="18"/>
        <v>0</v>
      </c>
      <c r="AS36" s="1">
        <f t="shared" si="19"/>
        <v>0</v>
      </c>
      <c r="AT36" s="1" t="b">
        <f t="shared" si="20"/>
        <v>0</v>
      </c>
      <c r="AU36" s="1">
        <f t="shared" si="21"/>
        <v>0</v>
      </c>
      <c r="AV36" s="1">
        <f t="shared" si="22"/>
        <v>0</v>
      </c>
      <c r="AW36" s="1">
        <f t="shared" si="23"/>
        <v>0</v>
      </c>
      <c r="BA36" s="54">
        <f t="shared" si="26"/>
        <v>0</v>
      </c>
      <c r="BB36" s="1">
        <f t="shared" si="27"/>
        <v>0</v>
      </c>
      <c r="BC36" s="1">
        <f t="shared" si="28"/>
        <v>0</v>
      </c>
    </row>
    <row r="37" spans="1:55" ht="15">
      <c r="A37" s="61"/>
      <c r="B37" s="62"/>
      <c r="C37" s="63"/>
      <c r="D37" s="71" t="s">
        <v>177</v>
      </c>
      <c r="E37" s="72">
        <v>0</v>
      </c>
      <c r="F37" s="62"/>
      <c r="G37" s="71" t="s">
        <v>177</v>
      </c>
      <c r="H37" s="72">
        <v>0</v>
      </c>
      <c r="I37" s="32" t="s">
        <v>49</v>
      </c>
      <c r="J37" s="62"/>
      <c r="K37" s="95"/>
      <c r="L37" s="66"/>
      <c r="M37" s="56">
        <f t="shared" si="24"/>
        <v>0</v>
      </c>
      <c r="N37" s="57">
        <f t="shared" si="25"/>
        <v>0</v>
      </c>
      <c r="O37" s="79">
        <f t="shared" si="0"/>
      </c>
      <c r="P37" s="79">
        <f t="shared" si="1"/>
      </c>
      <c r="T37" s="1">
        <v>0</v>
      </c>
      <c r="X37" s="1">
        <v>0</v>
      </c>
      <c r="Y37" s="1">
        <f t="shared" si="2"/>
        <v>0</v>
      </c>
      <c r="Z37" s="1">
        <f t="shared" si="3"/>
        <v>0</v>
      </c>
      <c r="AA37" s="1">
        <f t="shared" si="4"/>
        <v>0</v>
      </c>
      <c r="AB37" s="1">
        <f t="shared" si="5"/>
        <v>1</v>
      </c>
      <c r="AC37" s="1">
        <f t="shared" si="6"/>
        <v>0</v>
      </c>
      <c r="AD37" s="1">
        <f t="shared" si="7"/>
        <v>0</v>
      </c>
      <c r="AE37" s="1" t="b">
        <f t="shared" si="8"/>
        <v>0</v>
      </c>
      <c r="AF37" s="1">
        <f t="shared" si="9"/>
        <v>0</v>
      </c>
      <c r="AG37" s="1">
        <f t="shared" si="10"/>
        <v>0</v>
      </c>
      <c r="AH37" s="1">
        <f t="shared" si="11"/>
        <v>0</v>
      </c>
      <c r="AJ37" s="1">
        <f t="shared" si="12"/>
        <v>0</v>
      </c>
      <c r="AK37" s="1">
        <f t="shared" si="13"/>
        <v>5</v>
      </c>
      <c r="AN37" s="1">
        <f t="shared" si="14"/>
        <v>0</v>
      </c>
      <c r="AO37" s="1">
        <f t="shared" si="15"/>
        <v>0</v>
      </c>
      <c r="AP37" s="1">
        <f t="shared" si="16"/>
        <v>0</v>
      </c>
      <c r="AQ37" s="1">
        <f t="shared" si="17"/>
        <v>1</v>
      </c>
      <c r="AR37" s="1">
        <f t="shared" si="18"/>
        <v>0</v>
      </c>
      <c r="AS37" s="1">
        <f t="shared" si="19"/>
        <v>0</v>
      </c>
      <c r="AT37" s="1" t="b">
        <f t="shared" si="20"/>
        <v>0</v>
      </c>
      <c r="AU37" s="1">
        <f t="shared" si="21"/>
        <v>0</v>
      </c>
      <c r="AV37" s="1">
        <f t="shared" si="22"/>
        <v>0</v>
      </c>
      <c r="AW37" s="1">
        <f t="shared" si="23"/>
        <v>0</v>
      </c>
      <c r="BA37" s="54">
        <f>M37</f>
        <v>0</v>
      </c>
      <c r="BB37" s="1">
        <f>C37</f>
        <v>0</v>
      </c>
      <c r="BC37" s="1">
        <f>K37</f>
        <v>0</v>
      </c>
    </row>
    <row r="38" spans="1:55" ht="15">
      <c r="A38" s="61"/>
      <c r="B38" s="62"/>
      <c r="C38" s="63"/>
      <c r="D38" s="71" t="s">
        <v>177</v>
      </c>
      <c r="E38" s="72">
        <v>0</v>
      </c>
      <c r="F38" s="62"/>
      <c r="G38" s="71" t="s">
        <v>177</v>
      </c>
      <c r="H38" s="72">
        <v>0</v>
      </c>
      <c r="I38" s="32" t="s">
        <v>50</v>
      </c>
      <c r="J38" s="62"/>
      <c r="K38" s="95"/>
      <c r="L38" s="66"/>
      <c r="M38" s="56">
        <f t="shared" si="24"/>
        <v>0</v>
      </c>
      <c r="N38" s="57">
        <f t="shared" si="25"/>
        <v>0</v>
      </c>
      <c r="O38" s="79">
        <f t="shared" si="0"/>
      </c>
      <c r="P38" s="79">
        <f t="shared" si="1"/>
      </c>
      <c r="T38" s="1">
        <v>0</v>
      </c>
      <c r="X38" s="1">
        <v>0</v>
      </c>
      <c r="Y38" s="1">
        <f t="shared" si="2"/>
        <v>0</v>
      </c>
      <c r="Z38" s="1">
        <f t="shared" si="3"/>
        <v>0</v>
      </c>
      <c r="AA38" s="1">
        <f t="shared" si="4"/>
        <v>0</v>
      </c>
      <c r="AB38" s="1">
        <f t="shared" si="5"/>
        <v>1</v>
      </c>
      <c r="AC38" s="1">
        <f t="shared" si="6"/>
        <v>0</v>
      </c>
      <c r="AD38" s="1">
        <f t="shared" si="7"/>
        <v>0</v>
      </c>
      <c r="AE38" s="1" t="b">
        <f t="shared" si="8"/>
        <v>0</v>
      </c>
      <c r="AF38" s="1">
        <f t="shared" si="9"/>
        <v>0</v>
      </c>
      <c r="AG38" s="1">
        <f t="shared" si="10"/>
        <v>0</v>
      </c>
      <c r="AH38" s="1">
        <f t="shared" si="11"/>
        <v>0</v>
      </c>
      <c r="AJ38" s="1">
        <f t="shared" si="12"/>
        <v>0</v>
      </c>
      <c r="AK38" s="1">
        <f t="shared" si="13"/>
        <v>5</v>
      </c>
      <c r="AN38" s="1">
        <f t="shared" si="14"/>
        <v>0</v>
      </c>
      <c r="AO38" s="1">
        <f t="shared" si="15"/>
        <v>0</v>
      </c>
      <c r="AP38" s="1">
        <f t="shared" si="16"/>
        <v>0</v>
      </c>
      <c r="AQ38" s="1">
        <f t="shared" si="17"/>
        <v>1</v>
      </c>
      <c r="AR38" s="1">
        <f t="shared" si="18"/>
        <v>0</v>
      </c>
      <c r="AS38" s="1">
        <f t="shared" si="19"/>
        <v>0</v>
      </c>
      <c r="AT38" s="1" t="b">
        <f t="shared" si="20"/>
        <v>0</v>
      </c>
      <c r="AU38" s="1">
        <f t="shared" si="21"/>
        <v>0</v>
      </c>
      <c r="AV38" s="1">
        <f t="shared" si="22"/>
        <v>0</v>
      </c>
      <c r="AW38" s="1">
        <f t="shared" si="23"/>
        <v>0</v>
      </c>
      <c r="BA38" s="54">
        <f>M38</f>
        <v>0</v>
      </c>
      <c r="BB38" s="1">
        <f>C38</f>
        <v>0</v>
      </c>
      <c r="BC38" s="1">
        <f>K38</f>
        <v>0</v>
      </c>
    </row>
    <row r="39" spans="1:55" ht="15">
      <c r="A39" s="61"/>
      <c r="B39" s="62"/>
      <c r="C39" s="63"/>
      <c r="D39" s="71" t="s">
        <v>177</v>
      </c>
      <c r="E39" s="72">
        <v>0</v>
      </c>
      <c r="F39" s="62"/>
      <c r="G39" s="71" t="s">
        <v>177</v>
      </c>
      <c r="H39" s="72">
        <v>0</v>
      </c>
      <c r="I39" s="32" t="s">
        <v>51</v>
      </c>
      <c r="J39" s="62"/>
      <c r="K39" s="95"/>
      <c r="L39" s="66"/>
      <c r="M39" s="56">
        <f t="shared" si="24"/>
        <v>0</v>
      </c>
      <c r="N39" s="57">
        <f t="shared" si="25"/>
        <v>0</v>
      </c>
      <c r="O39" s="79">
        <f t="shared" si="0"/>
      </c>
      <c r="P39" s="79">
        <f t="shared" si="1"/>
      </c>
      <c r="T39" s="1">
        <v>0</v>
      </c>
      <c r="X39" s="1">
        <v>0</v>
      </c>
      <c r="Y39" s="1">
        <f t="shared" si="2"/>
        <v>0</v>
      </c>
      <c r="Z39" s="1">
        <f t="shared" si="3"/>
        <v>0</v>
      </c>
      <c r="AA39" s="1">
        <f t="shared" si="4"/>
        <v>0</v>
      </c>
      <c r="AB39" s="1">
        <f t="shared" si="5"/>
        <v>1</v>
      </c>
      <c r="AC39" s="1">
        <f t="shared" si="6"/>
        <v>0</v>
      </c>
      <c r="AD39" s="1">
        <f t="shared" si="7"/>
        <v>0</v>
      </c>
      <c r="AE39" s="1" t="b">
        <f t="shared" si="8"/>
        <v>0</v>
      </c>
      <c r="AF39" s="1">
        <f t="shared" si="9"/>
        <v>0</v>
      </c>
      <c r="AG39" s="1">
        <f t="shared" si="10"/>
        <v>0</v>
      </c>
      <c r="AH39" s="1">
        <f t="shared" si="11"/>
        <v>0</v>
      </c>
      <c r="AJ39" s="1">
        <f t="shared" si="12"/>
        <v>0</v>
      </c>
      <c r="AK39" s="1">
        <f t="shared" si="13"/>
        <v>5</v>
      </c>
      <c r="AN39" s="1">
        <f t="shared" si="14"/>
        <v>0</v>
      </c>
      <c r="AO39" s="1">
        <f t="shared" si="15"/>
        <v>0</v>
      </c>
      <c r="AP39" s="1">
        <f t="shared" si="16"/>
        <v>0</v>
      </c>
      <c r="AQ39" s="1">
        <f t="shared" si="17"/>
        <v>1</v>
      </c>
      <c r="AR39" s="1">
        <f t="shared" si="18"/>
        <v>0</v>
      </c>
      <c r="AS39" s="1">
        <f t="shared" si="19"/>
        <v>0</v>
      </c>
      <c r="AT39" s="1" t="b">
        <f t="shared" si="20"/>
        <v>0</v>
      </c>
      <c r="AU39" s="1">
        <f t="shared" si="21"/>
        <v>0</v>
      </c>
      <c r="AV39" s="1">
        <f t="shared" si="22"/>
        <v>0</v>
      </c>
      <c r="AW39" s="1">
        <f t="shared" si="23"/>
        <v>0</v>
      </c>
      <c r="BA39" s="54">
        <f>M39</f>
        <v>0</v>
      </c>
      <c r="BB39" s="1">
        <f>C39</f>
        <v>0</v>
      </c>
      <c r="BC39" s="1">
        <f>K39</f>
        <v>0</v>
      </c>
    </row>
    <row r="40" spans="1:55" ht="15">
      <c r="A40" s="61"/>
      <c r="B40" s="62"/>
      <c r="C40" s="63"/>
      <c r="D40" s="71" t="s">
        <v>177</v>
      </c>
      <c r="E40" s="72">
        <v>0</v>
      </c>
      <c r="F40" s="62"/>
      <c r="G40" s="71" t="s">
        <v>177</v>
      </c>
      <c r="H40" s="72">
        <v>0</v>
      </c>
      <c r="I40" s="32" t="s">
        <v>52</v>
      </c>
      <c r="J40" s="62"/>
      <c r="K40" s="95"/>
      <c r="L40" s="66"/>
      <c r="M40" s="56">
        <f t="shared" si="24"/>
        <v>0</v>
      </c>
      <c r="N40" s="57">
        <f t="shared" si="25"/>
        <v>0</v>
      </c>
      <c r="O40" s="79">
        <f t="shared" si="0"/>
      </c>
      <c r="P40" s="79">
        <f t="shared" si="1"/>
      </c>
      <c r="T40" s="1">
        <v>0</v>
      </c>
      <c r="X40" s="1">
        <v>0</v>
      </c>
      <c r="Y40" s="1">
        <f t="shared" si="2"/>
        <v>0</v>
      </c>
      <c r="Z40" s="1">
        <f t="shared" si="3"/>
        <v>0</v>
      </c>
      <c r="AA40" s="1">
        <f t="shared" si="4"/>
        <v>0</v>
      </c>
      <c r="AB40" s="1">
        <f t="shared" si="5"/>
        <v>1</v>
      </c>
      <c r="AC40" s="1">
        <f t="shared" si="6"/>
        <v>0</v>
      </c>
      <c r="AD40" s="1">
        <f t="shared" si="7"/>
        <v>0</v>
      </c>
      <c r="AE40" s="1" t="b">
        <f t="shared" si="8"/>
        <v>0</v>
      </c>
      <c r="AF40" s="1">
        <f t="shared" si="9"/>
        <v>0</v>
      </c>
      <c r="AG40" s="1">
        <f t="shared" si="10"/>
        <v>0</v>
      </c>
      <c r="AH40" s="1">
        <f t="shared" si="11"/>
        <v>0</v>
      </c>
      <c r="AJ40" s="1">
        <f t="shared" si="12"/>
        <v>0</v>
      </c>
      <c r="AK40" s="1">
        <f t="shared" si="13"/>
        <v>5</v>
      </c>
      <c r="AN40" s="1">
        <f t="shared" si="14"/>
        <v>0</v>
      </c>
      <c r="AO40" s="1">
        <f t="shared" si="15"/>
        <v>0</v>
      </c>
      <c r="AP40" s="1">
        <f t="shared" si="16"/>
        <v>0</v>
      </c>
      <c r="AQ40" s="1">
        <f t="shared" si="17"/>
        <v>1</v>
      </c>
      <c r="AR40" s="1">
        <f t="shared" si="18"/>
        <v>0</v>
      </c>
      <c r="AS40" s="1">
        <f t="shared" si="19"/>
        <v>0</v>
      </c>
      <c r="AT40" s="1" t="b">
        <f t="shared" si="20"/>
        <v>0</v>
      </c>
      <c r="AU40" s="1">
        <f t="shared" si="21"/>
        <v>0</v>
      </c>
      <c r="AV40" s="1">
        <f t="shared" si="22"/>
        <v>0</v>
      </c>
      <c r="AW40" s="1">
        <f t="shared" si="23"/>
        <v>0</v>
      </c>
      <c r="BA40" s="54">
        <f>M40</f>
        <v>0</v>
      </c>
      <c r="BB40" s="1">
        <f>C40</f>
        <v>0</v>
      </c>
      <c r="BC40" s="1">
        <f>K40</f>
        <v>0</v>
      </c>
    </row>
    <row r="41" spans="1:55" ht="15">
      <c r="A41" s="61"/>
      <c r="B41" s="62"/>
      <c r="C41" s="63"/>
      <c r="D41" s="71" t="s">
        <v>177</v>
      </c>
      <c r="E41" s="72">
        <v>0</v>
      </c>
      <c r="F41" s="62"/>
      <c r="G41" s="71" t="s">
        <v>177</v>
      </c>
      <c r="H41" s="72">
        <v>0</v>
      </c>
      <c r="I41" s="32" t="s">
        <v>53</v>
      </c>
      <c r="J41" s="62"/>
      <c r="K41" s="95"/>
      <c r="L41" s="66"/>
      <c r="M41" s="56">
        <f t="shared" si="24"/>
        <v>0</v>
      </c>
      <c r="N41" s="57">
        <f t="shared" si="25"/>
        <v>0</v>
      </c>
      <c r="O41" s="79">
        <f t="shared" si="0"/>
      </c>
      <c r="P41" s="79">
        <f t="shared" si="1"/>
      </c>
      <c r="T41" s="1">
        <v>0</v>
      </c>
      <c r="X41" s="1">
        <v>0</v>
      </c>
      <c r="Y41" s="1">
        <f t="shared" si="2"/>
        <v>0</v>
      </c>
      <c r="Z41" s="1">
        <f t="shared" si="3"/>
        <v>0</v>
      </c>
      <c r="AA41" s="1">
        <f t="shared" si="4"/>
        <v>0</v>
      </c>
      <c r="AB41" s="1">
        <f t="shared" si="5"/>
        <v>1</v>
      </c>
      <c r="AC41" s="1">
        <f t="shared" si="6"/>
        <v>0</v>
      </c>
      <c r="AD41" s="1">
        <f t="shared" si="7"/>
        <v>0</v>
      </c>
      <c r="AE41" s="1" t="b">
        <f t="shared" si="8"/>
        <v>0</v>
      </c>
      <c r="AF41" s="1">
        <f t="shared" si="9"/>
        <v>0</v>
      </c>
      <c r="AG41" s="1">
        <f t="shared" si="10"/>
        <v>0</v>
      </c>
      <c r="AH41" s="1">
        <f t="shared" si="11"/>
        <v>0</v>
      </c>
      <c r="AJ41" s="1">
        <f t="shared" si="12"/>
        <v>0</v>
      </c>
      <c r="AK41" s="1">
        <f t="shared" si="13"/>
        <v>5</v>
      </c>
      <c r="AN41" s="1">
        <f t="shared" si="14"/>
        <v>0</v>
      </c>
      <c r="AO41" s="1">
        <f t="shared" si="15"/>
        <v>0</v>
      </c>
      <c r="AP41" s="1">
        <f t="shared" si="16"/>
        <v>0</v>
      </c>
      <c r="AQ41" s="1">
        <f t="shared" si="17"/>
        <v>1</v>
      </c>
      <c r="AR41" s="1">
        <f t="shared" si="18"/>
        <v>0</v>
      </c>
      <c r="AS41" s="1">
        <f t="shared" si="19"/>
        <v>0</v>
      </c>
      <c r="AT41" s="1" t="b">
        <f t="shared" si="20"/>
        <v>0</v>
      </c>
      <c r="AU41" s="1">
        <f t="shared" si="21"/>
        <v>0</v>
      </c>
      <c r="AV41" s="1">
        <f t="shared" si="22"/>
        <v>0</v>
      </c>
      <c r="AW41" s="1">
        <f t="shared" si="23"/>
        <v>0</v>
      </c>
      <c r="BA41" s="54">
        <f>M41</f>
        <v>0</v>
      </c>
      <c r="BB41" s="1">
        <f>C41</f>
        <v>0</v>
      </c>
      <c r="BC41" s="1">
        <f>K41</f>
        <v>0</v>
      </c>
    </row>
    <row r="42" spans="1:55" ht="15">
      <c r="A42" s="61"/>
      <c r="B42" s="62"/>
      <c r="C42" s="63"/>
      <c r="D42" s="71" t="s">
        <v>177</v>
      </c>
      <c r="E42" s="72">
        <v>0</v>
      </c>
      <c r="F42" s="62"/>
      <c r="G42" s="71" t="s">
        <v>177</v>
      </c>
      <c r="H42" s="72">
        <v>0</v>
      </c>
      <c r="I42" s="32" t="s">
        <v>54</v>
      </c>
      <c r="J42" s="62"/>
      <c r="K42" s="95"/>
      <c r="L42" s="66"/>
      <c r="M42" s="56">
        <f t="shared" si="24"/>
        <v>0</v>
      </c>
      <c r="N42" s="57">
        <f t="shared" si="25"/>
        <v>0</v>
      </c>
      <c r="O42" s="79">
        <f t="shared" si="0"/>
      </c>
      <c r="P42" s="79">
        <f t="shared" si="1"/>
      </c>
      <c r="T42" s="1">
        <v>0</v>
      </c>
      <c r="X42" s="1">
        <v>0</v>
      </c>
      <c r="Y42" s="1">
        <f t="shared" si="2"/>
        <v>0</v>
      </c>
      <c r="Z42" s="1">
        <f t="shared" si="3"/>
        <v>0</v>
      </c>
      <c r="AA42" s="1">
        <f t="shared" si="4"/>
        <v>0</v>
      </c>
      <c r="AB42" s="1">
        <f t="shared" si="5"/>
        <v>1</v>
      </c>
      <c r="AC42" s="1">
        <f t="shared" si="6"/>
        <v>0</v>
      </c>
      <c r="AD42" s="1">
        <f t="shared" si="7"/>
        <v>0</v>
      </c>
      <c r="AE42" s="1" t="b">
        <f t="shared" si="8"/>
        <v>0</v>
      </c>
      <c r="AF42" s="1">
        <f t="shared" si="9"/>
        <v>0</v>
      </c>
      <c r="AG42" s="1">
        <f t="shared" si="10"/>
        <v>0</v>
      </c>
      <c r="AH42" s="1">
        <f t="shared" si="11"/>
        <v>0</v>
      </c>
      <c r="AJ42" s="1">
        <f t="shared" si="12"/>
        <v>0</v>
      </c>
      <c r="AK42" s="1">
        <f t="shared" si="13"/>
        <v>5</v>
      </c>
      <c r="AN42" s="1">
        <f t="shared" si="14"/>
        <v>0</v>
      </c>
      <c r="AO42" s="1">
        <f t="shared" si="15"/>
        <v>0</v>
      </c>
      <c r="AP42" s="1">
        <f t="shared" si="16"/>
        <v>0</v>
      </c>
      <c r="AQ42" s="1">
        <f t="shared" si="17"/>
        <v>1</v>
      </c>
      <c r="AR42" s="1">
        <f t="shared" si="18"/>
        <v>0</v>
      </c>
      <c r="AS42" s="1">
        <f t="shared" si="19"/>
        <v>0</v>
      </c>
      <c r="AT42" s="1" t="b">
        <f t="shared" si="20"/>
        <v>0</v>
      </c>
      <c r="AU42" s="1">
        <f t="shared" si="21"/>
        <v>0</v>
      </c>
      <c r="AV42" s="1">
        <f t="shared" si="22"/>
        <v>0</v>
      </c>
      <c r="AW42" s="1">
        <f t="shared" si="23"/>
        <v>0</v>
      </c>
      <c r="BA42" s="54">
        <f aca="true" t="shared" si="29" ref="BA42:BA61">M42</f>
        <v>0</v>
      </c>
      <c r="BB42" s="1">
        <f aca="true" t="shared" si="30" ref="BB42:BB61">C42</f>
        <v>0</v>
      </c>
      <c r="BC42" s="1">
        <f aca="true" t="shared" si="31" ref="BC42:BC61">K42</f>
        <v>0</v>
      </c>
    </row>
    <row r="43" spans="1:55" ht="15">
      <c r="A43" s="61"/>
      <c r="B43" s="62"/>
      <c r="C43" s="63"/>
      <c r="D43" s="71" t="s">
        <v>177</v>
      </c>
      <c r="E43" s="72">
        <v>0</v>
      </c>
      <c r="F43" s="62"/>
      <c r="G43" s="71" t="s">
        <v>177</v>
      </c>
      <c r="H43" s="72">
        <v>0</v>
      </c>
      <c r="I43" s="32" t="s">
        <v>55</v>
      </c>
      <c r="J43" s="62"/>
      <c r="K43" s="95"/>
      <c r="L43" s="66"/>
      <c r="M43" s="56">
        <f t="shared" si="24"/>
        <v>0</v>
      </c>
      <c r="N43" s="57">
        <f t="shared" si="25"/>
        <v>0</v>
      </c>
      <c r="O43" s="79">
        <f t="shared" si="0"/>
      </c>
      <c r="P43" s="79">
        <f t="shared" si="1"/>
      </c>
      <c r="T43" s="1">
        <v>0</v>
      </c>
      <c r="X43" s="1">
        <v>0</v>
      </c>
      <c r="Y43" s="1">
        <f t="shared" si="2"/>
        <v>0</v>
      </c>
      <c r="Z43" s="1">
        <f t="shared" si="3"/>
        <v>0</v>
      </c>
      <c r="AA43" s="1">
        <f t="shared" si="4"/>
        <v>0</v>
      </c>
      <c r="AB43" s="1">
        <f t="shared" si="5"/>
        <v>1</v>
      </c>
      <c r="AC43" s="1">
        <f t="shared" si="6"/>
        <v>0</v>
      </c>
      <c r="AD43" s="1">
        <f t="shared" si="7"/>
        <v>0</v>
      </c>
      <c r="AE43" s="1" t="b">
        <f t="shared" si="8"/>
        <v>0</v>
      </c>
      <c r="AF43" s="1">
        <f t="shared" si="9"/>
        <v>0</v>
      </c>
      <c r="AG43" s="1">
        <f t="shared" si="10"/>
        <v>0</v>
      </c>
      <c r="AH43" s="1">
        <f t="shared" si="11"/>
        <v>0</v>
      </c>
      <c r="AJ43" s="1">
        <f t="shared" si="12"/>
        <v>0</v>
      </c>
      <c r="AK43" s="1">
        <f t="shared" si="13"/>
        <v>5</v>
      </c>
      <c r="AN43" s="1">
        <f t="shared" si="14"/>
        <v>0</v>
      </c>
      <c r="AO43" s="1">
        <f t="shared" si="15"/>
        <v>0</v>
      </c>
      <c r="AP43" s="1">
        <f t="shared" si="16"/>
        <v>0</v>
      </c>
      <c r="AQ43" s="1">
        <f t="shared" si="17"/>
        <v>1</v>
      </c>
      <c r="AR43" s="1">
        <f t="shared" si="18"/>
        <v>0</v>
      </c>
      <c r="AS43" s="1">
        <f t="shared" si="19"/>
        <v>0</v>
      </c>
      <c r="AT43" s="1" t="b">
        <f t="shared" si="20"/>
        <v>0</v>
      </c>
      <c r="AU43" s="1">
        <f t="shared" si="21"/>
        <v>0</v>
      </c>
      <c r="AV43" s="1">
        <f t="shared" si="22"/>
        <v>0</v>
      </c>
      <c r="AW43" s="1">
        <f t="shared" si="23"/>
        <v>0</v>
      </c>
      <c r="BA43" s="54">
        <f t="shared" si="29"/>
        <v>0</v>
      </c>
      <c r="BB43" s="1">
        <f t="shared" si="30"/>
        <v>0</v>
      </c>
      <c r="BC43" s="1">
        <f t="shared" si="31"/>
        <v>0</v>
      </c>
    </row>
    <row r="44" spans="1:55" ht="15">
      <c r="A44" s="61"/>
      <c r="B44" s="62"/>
      <c r="C44" s="63"/>
      <c r="D44" s="71" t="s">
        <v>177</v>
      </c>
      <c r="E44" s="72">
        <v>0</v>
      </c>
      <c r="F44" s="62"/>
      <c r="G44" s="71" t="s">
        <v>177</v>
      </c>
      <c r="H44" s="72">
        <v>0</v>
      </c>
      <c r="I44" s="32" t="s">
        <v>56</v>
      </c>
      <c r="J44" s="62"/>
      <c r="K44" s="95"/>
      <c r="L44" s="66"/>
      <c r="M44" s="56">
        <f t="shared" si="24"/>
        <v>0</v>
      </c>
      <c r="N44" s="57">
        <f t="shared" si="25"/>
        <v>0</v>
      </c>
      <c r="O44" s="79">
        <f t="shared" si="0"/>
      </c>
      <c r="P44" s="79">
        <f t="shared" si="1"/>
      </c>
      <c r="T44" s="1">
        <v>0</v>
      </c>
      <c r="X44" s="1">
        <v>0</v>
      </c>
      <c r="Y44" s="1">
        <f t="shared" si="2"/>
        <v>0</v>
      </c>
      <c r="Z44" s="1">
        <f t="shared" si="3"/>
        <v>0</v>
      </c>
      <c r="AA44" s="1">
        <f t="shared" si="4"/>
        <v>0</v>
      </c>
      <c r="AB44" s="1">
        <f t="shared" si="5"/>
        <v>1</v>
      </c>
      <c r="AC44" s="1">
        <f t="shared" si="6"/>
        <v>0</v>
      </c>
      <c r="AD44" s="1">
        <f t="shared" si="7"/>
        <v>0</v>
      </c>
      <c r="AE44" s="1" t="b">
        <f t="shared" si="8"/>
        <v>0</v>
      </c>
      <c r="AF44" s="1">
        <f t="shared" si="9"/>
        <v>0</v>
      </c>
      <c r="AG44" s="1">
        <f t="shared" si="10"/>
        <v>0</v>
      </c>
      <c r="AH44" s="1">
        <f t="shared" si="11"/>
        <v>0</v>
      </c>
      <c r="AJ44" s="1">
        <f t="shared" si="12"/>
        <v>0</v>
      </c>
      <c r="AK44" s="1">
        <f t="shared" si="13"/>
        <v>5</v>
      </c>
      <c r="AN44" s="1">
        <f t="shared" si="14"/>
        <v>0</v>
      </c>
      <c r="AO44" s="1">
        <f t="shared" si="15"/>
        <v>0</v>
      </c>
      <c r="AP44" s="1">
        <f t="shared" si="16"/>
        <v>0</v>
      </c>
      <c r="AQ44" s="1">
        <f t="shared" si="17"/>
        <v>1</v>
      </c>
      <c r="AR44" s="1">
        <f t="shared" si="18"/>
        <v>0</v>
      </c>
      <c r="AS44" s="1">
        <f t="shared" si="19"/>
        <v>0</v>
      </c>
      <c r="AT44" s="1" t="b">
        <f t="shared" si="20"/>
        <v>0</v>
      </c>
      <c r="AU44" s="1">
        <f t="shared" si="21"/>
        <v>0</v>
      </c>
      <c r="AV44" s="1">
        <f t="shared" si="22"/>
        <v>0</v>
      </c>
      <c r="AW44" s="1">
        <f t="shared" si="23"/>
        <v>0</v>
      </c>
      <c r="BA44" s="54">
        <f t="shared" si="29"/>
        <v>0</v>
      </c>
      <c r="BB44" s="1">
        <f t="shared" si="30"/>
        <v>0</v>
      </c>
      <c r="BC44" s="1">
        <f t="shared" si="31"/>
        <v>0</v>
      </c>
    </row>
    <row r="45" spans="1:55" ht="15">
      <c r="A45" s="61"/>
      <c r="B45" s="62"/>
      <c r="C45" s="63"/>
      <c r="D45" s="71" t="s">
        <v>177</v>
      </c>
      <c r="E45" s="72">
        <v>0</v>
      </c>
      <c r="F45" s="62"/>
      <c r="G45" s="71" t="s">
        <v>177</v>
      </c>
      <c r="H45" s="72">
        <v>0</v>
      </c>
      <c r="I45" s="32" t="s">
        <v>57</v>
      </c>
      <c r="J45" s="62"/>
      <c r="K45" s="95"/>
      <c r="L45" s="66"/>
      <c r="M45" s="56">
        <f t="shared" si="24"/>
        <v>0</v>
      </c>
      <c r="N45" s="57">
        <f t="shared" si="25"/>
        <v>0</v>
      </c>
      <c r="O45" s="79">
        <f t="shared" si="0"/>
      </c>
      <c r="P45" s="79">
        <f t="shared" si="1"/>
      </c>
      <c r="T45" s="1">
        <v>0</v>
      </c>
      <c r="X45" s="1">
        <v>0</v>
      </c>
      <c r="Y45" s="1">
        <f t="shared" si="2"/>
        <v>0</v>
      </c>
      <c r="Z45" s="1">
        <f t="shared" si="3"/>
        <v>0</v>
      </c>
      <c r="AA45" s="1">
        <f t="shared" si="4"/>
        <v>0</v>
      </c>
      <c r="AB45" s="1">
        <f t="shared" si="5"/>
        <v>1</v>
      </c>
      <c r="AC45" s="1">
        <f t="shared" si="6"/>
        <v>0</v>
      </c>
      <c r="AD45" s="1">
        <f t="shared" si="7"/>
        <v>0</v>
      </c>
      <c r="AE45" s="1" t="b">
        <f t="shared" si="8"/>
        <v>0</v>
      </c>
      <c r="AF45" s="1">
        <f t="shared" si="9"/>
        <v>0</v>
      </c>
      <c r="AG45" s="1">
        <f t="shared" si="10"/>
        <v>0</v>
      </c>
      <c r="AH45" s="1">
        <f t="shared" si="11"/>
        <v>0</v>
      </c>
      <c r="AJ45" s="1">
        <f t="shared" si="12"/>
        <v>0</v>
      </c>
      <c r="AK45" s="1">
        <f t="shared" si="13"/>
        <v>5</v>
      </c>
      <c r="AN45" s="1">
        <f t="shared" si="14"/>
        <v>0</v>
      </c>
      <c r="AO45" s="1">
        <f t="shared" si="15"/>
        <v>0</v>
      </c>
      <c r="AP45" s="1">
        <f t="shared" si="16"/>
        <v>0</v>
      </c>
      <c r="AQ45" s="1">
        <f t="shared" si="17"/>
        <v>1</v>
      </c>
      <c r="AR45" s="1">
        <f t="shared" si="18"/>
        <v>0</v>
      </c>
      <c r="AS45" s="1">
        <f t="shared" si="19"/>
        <v>0</v>
      </c>
      <c r="AT45" s="1" t="b">
        <f t="shared" si="20"/>
        <v>0</v>
      </c>
      <c r="AU45" s="1">
        <f t="shared" si="21"/>
        <v>0</v>
      </c>
      <c r="AV45" s="1">
        <f t="shared" si="22"/>
        <v>0</v>
      </c>
      <c r="AW45" s="1">
        <f t="shared" si="23"/>
        <v>0</v>
      </c>
      <c r="BA45" s="54">
        <f t="shared" si="29"/>
        <v>0</v>
      </c>
      <c r="BB45" s="1">
        <f t="shared" si="30"/>
        <v>0</v>
      </c>
      <c r="BC45" s="1">
        <f t="shared" si="31"/>
        <v>0</v>
      </c>
    </row>
    <row r="46" spans="1:55" ht="15">
      <c r="A46" s="61"/>
      <c r="B46" s="62"/>
      <c r="C46" s="63"/>
      <c r="D46" s="71" t="s">
        <v>177</v>
      </c>
      <c r="E46" s="72">
        <v>0</v>
      </c>
      <c r="F46" s="62"/>
      <c r="G46" s="71" t="s">
        <v>177</v>
      </c>
      <c r="H46" s="72">
        <v>0</v>
      </c>
      <c r="I46" s="32" t="s">
        <v>58</v>
      </c>
      <c r="J46" s="62"/>
      <c r="K46" s="95"/>
      <c r="L46" s="66"/>
      <c r="M46" s="56">
        <f t="shared" si="24"/>
        <v>0</v>
      </c>
      <c r="N46" s="57">
        <f t="shared" si="25"/>
        <v>0</v>
      </c>
      <c r="O46" s="79">
        <f t="shared" si="0"/>
      </c>
      <c r="P46" s="79">
        <f t="shared" si="1"/>
      </c>
      <c r="T46" s="1">
        <v>0</v>
      </c>
      <c r="X46" s="1">
        <v>0</v>
      </c>
      <c r="Y46" s="1">
        <f t="shared" si="2"/>
        <v>0</v>
      </c>
      <c r="Z46" s="1">
        <f t="shared" si="3"/>
        <v>0</v>
      </c>
      <c r="AA46" s="1">
        <f t="shared" si="4"/>
        <v>0</v>
      </c>
      <c r="AB46" s="1">
        <f t="shared" si="5"/>
        <v>1</v>
      </c>
      <c r="AC46" s="1">
        <f t="shared" si="6"/>
        <v>0</v>
      </c>
      <c r="AD46" s="1">
        <f t="shared" si="7"/>
        <v>0</v>
      </c>
      <c r="AE46" s="1" t="b">
        <f t="shared" si="8"/>
        <v>0</v>
      </c>
      <c r="AF46" s="1">
        <f t="shared" si="9"/>
        <v>0</v>
      </c>
      <c r="AG46" s="1">
        <f t="shared" si="10"/>
        <v>0</v>
      </c>
      <c r="AH46" s="1">
        <f t="shared" si="11"/>
        <v>0</v>
      </c>
      <c r="AJ46" s="1">
        <f t="shared" si="12"/>
        <v>0</v>
      </c>
      <c r="AK46" s="1">
        <f t="shared" si="13"/>
        <v>5</v>
      </c>
      <c r="AN46" s="1">
        <f t="shared" si="14"/>
        <v>0</v>
      </c>
      <c r="AO46" s="1">
        <f t="shared" si="15"/>
        <v>0</v>
      </c>
      <c r="AP46" s="1">
        <f t="shared" si="16"/>
        <v>0</v>
      </c>
      <c r="AQ46" s="1">
        <f t="shared" si="17"/>
        <v>1</v>
      </c>
      <c r="AR46" s="1">
        <f t="shared" si="18"/>
        <v>0</v>
      </c>
      <c r="AS46" s="1">
        <f t="shared" si="19"/>
        <v>0</v>
      </c>
      <c r="AT46" s="1" t="b">
        <f t="shared" si="20"/>
        <v>0</v>
      </c>
      <c r="AU46" s="1">
        <f t="shared" si="21"/>
        <v>0</v>
      </c>
      <c r="AV46" s="1">
        <f t="shared" si="22"/>
        <v>0</v>
      </c>
      <c r="AW46" s="1">
        <f t="shared" si="23"/>
        <v>0</v>
      </c>
      <c r="BA46" s="54">
        <f t="shared" si="29"/>
        <v>0</v>
      </c>
      <c r="BB46" s="1">
        <f t="shared" si="30"/>
        <v>0</v>
      </c>
      <c r="BC46" s="1">
        <f t="shared" si="31"/>
        <v>0</v>
      </c>
    </row>
    <row r="47" spans="1:55" ht="15">
      <c r="A47" s="61"/>
      <c r="B47" s="62"/>
      <c r="C47" s="63"/>
      <c r="D47" s="71" t="s">
        <v>177</v>
      </c>
      <c r="E47" s="72">
        <v>0</v>
      </c>
      <c r="F47" s="62"/>
      <c r="G47" s="71" t="s">
        <v>177</v>
      </c>
      <c r="H47" s="72">
        <v>0</v>
      </c>
      <c r="I47" s="32" t="s">
        <v>59</v>
      </c>
      <c r="J47" s="62"/>
      <c r="K47" s="95"/>
      <c r="L47" s="66"/>
      <c r="M47" s="56">
        <f t="shared" si="24"/>
        <v>0</v>
      </c>
      <c r="N47" s="57">
        <f t="shared" si="25"/>
        <v>0</v>
      </c>
      <c r="O47" s="79">
        <f t="shared" si="0"/>
      </c>
      <c r="P47" s="79">
        <f t="shared" si="1"/>
      </c>
      <c r="T47" s="1">
        <v>0</v>
      </c>
      <c r="X47" s="1">
        <v>0</v>
      </c>
      <c r="Y47" s="1">
        <f t="shared" si="2"/>
        <v>0</v>
      </c>
      <c r="Z47" s="1">
        <f t="shared" si="3"/>
        <v>0</v>
      </c>
      <c r="AA47" s="1">
        <f t="shared" si="4"/>
        <v>0</v>
      </c>
      <c r="AB47" s="1">
        <f t="shared" si="5"/>
        <v>1</v>
      </c>
      <c r="AC47" s="1">
        <f t="shared" si="6"/>
        <v>0</v>
      </c>
      <c r="AD47" s="1">
        <f t="shared" si="7"/>
        <v>0</v>
      </c>
      <c r="AE47" s="1" t="b">
        <f t="shared" si="8"/>
        <v>0</v>
      </c>
      <c r="AF47" s="1">
        <f t="shared" si="9"/>
        <v>0</v>
      </c>
      <c r="AG47" s="1">
        <f t="shared" si="10"/>
        <v>0</v>
      </c>
      <c r="AH47" s="1">
        <f t="shared" si="11"/>
        <v>0</v>
      </c>
      <c r="AJ47" s="1">
        <f t="shared" si="12"/>
        <v>0</v>
      </c>
      <c r="AK47" s="1">
        <f t="shared" si="13"/>
        <v>5</v>
      </c>
      <c r="AN47" s="1">
        <f t="shared" si="14"/>
        <v>0</v>
      </c>
      <c r="AO47" s="1">
        <f t="shared" si="15"/>
        <v>0</v>
      </c>
      <c r="AP47" s="1">
        <f t="shared" si="16"/>
        <v>0</v>
      </c>
      <c r="AQ47" s="1">
        <f t="shared" si="17"/>
        <v>1</v>
      </c>
      <c r="AR47" s="1">
        <f t="shared" si="18"/>
        <v>0</v>
      </c>
      <c r="AS47" s="1">
        <f t="shared" si="19"/>
        <v>0</v>
      </c>
      <c r="AT47" s="1" t="b">
        <f t="shared" si="20"/>
        <v>0</v>
      </c>
      <c r="AU47" s="1">
        <f t="shared" si="21"/>
        <v>0</v>
      </c>
      <c r="AV47" s="1">
        <f t="shared" si="22"/>
        <v>0</v>
      </c>
      <c r="AW47" s="1">
        <f t="shared" si="23"/>
        <v>0</v>
      </c>
      <c r="BA47" s="54">
        <f t="shared" si="29"/>
        <v>0</v>
      </c>
      <c r="BB47" s="1">
        <f t="shared" si="30"/>
        <v>0</v>
      </c>
      <c r="BC47" s="1">
        <f t="shared" si="31"/>
        <v>0</v>
      </c>
    </row>
    <row r="48" spans="1:55" ht="15">
      <c r="A48" s="61"/>
      <c r="B48" s="62"/>
      <c r="C48" s="63"/>
      <c r="D48" s="71" t="s">
        <v>177</v>
      </c>
      <c r="E48" s="72">
        <v>0</v>
      </c>
      <c r="F48" s="62"/>
      <c r="G48" s="71" t="s">
        <v>177</v>
      </c>
      <c r="H48" s="72">
        <v>0</v>
      </c>
      <c r="I48" s="32" t="s">
        <v>60</v>
      </c>
      <c r="J48" s="62"/>
      <c r="K48" s="95"/>
      <c r="L48" s="66"/>
      <c r="M48" s="56">
        <f t="shared" si="24"/>
        <v>0</v>
      </c>
      <c r="N48" s="57">
        <f t="shared" si="25"/>
        <v>0</v>
      </c>
      <c r="O48" s="79">
        <f t="shared" si="0"/>
      </c>
      <c r="P48" s="79">
        <f t="shared" si="1"/>
      </c>
      <c r="T48" s="1">
        <v>0</v>
      </c>
      <c r="X48" s="1">
        <v>0</v>
      </c>
      <c r="Y48" s="1">
        <f t="shared" si="2"/>
        <v>0</v>
      </c>
      <c r="Z48" s="1">
        <f t="shared" si="3"/>
        <v>0</v>
      </c>
      <c r="AA48" s="1">
        <f t="shared" si="4"/>
        <v>0</v>
      </c>
      <c r="AB48" s="1">
        <f t="shared" si="5"/>
        <v>1</v>
      </c>
      <c r="AC48" s="1">
        <f t="shared" si="6"/>
        <v>0</v>
      </c>
      <c r="AD48" s="1">
        <f t="shared" si="7"/>
        <v>0</v>
      </c>
      <c r="AE48" s="1" t="b">
        <f t="shared" si="8"/>
        <v>0</v>
      </c>
      <c r="AF48" s="1">
        <f t="shared" si="9"/>
        <v>0</v>
      </c>
      <c r="AG48" s="1">
        <f t="shared" si="10"/>
        <v>0</v>
      </c>
      <c r="AH48" s="1">
        <f t="shared" si="11"/>
        <v>0</v>
      </c>
      <c r="AJ48" s="1">
        <f t="shared" si="12"/>
        <v>0</v>
      </c>
      <c r="AK48" s="1">
        <f t="shared" si="13"/>
        <v>5</v>
      </c>
      <c r="AN48" s="1">
        <f t="shared" si="14"/>
        <v>0</v>
      </c>
      <c r="AO48" s="1">
        <f t="shared" si="15"/>
        <v>0</v>
      </c>
      <c r="AP48" s="1">
        <f t="shared" si="16"/>
        <v>0</v>
      </c>
      <c r="AQ48" s="1">
        <f t="shared" si="17"/>
        <v>1</v>
      </c>
      <c r="AR48" s="1">
        <f t="shared" si="18"/>
        <v>0</v>
      </c>
      <c r="AS48" s="1">
        <f t="shared" si="19"/>
        <v>0</v>
      </c>
      <c r="AT48" s="1" t="b">
        <f t="shared" si="20"/>
        <v>0</v>
      </c>
      <c r="AU48" s="1">
        <f t="shared" si="21"/>
        <v>0</v>
      </c>
      <c r="AV48" s="1">
        <f t="shared" si="22"/>
        <v>0</v>
      </c>
      <c r="AW48" s="1">
        <f t="shared" si="23"/>
        <v>0</v>
      </c>
      <c r="BA48" s="54">
        <f t="shared" si="29"/>
        <v>0</v>
      </c>
      <c r="BB48" s="1">
        <f t="shared" si="30"/>
        <v>0</v>
      </c>
      <c r="BC48" s="1">
        <f t="shared" si="31"/>
        <v>0</v>
      </c>
    </row>
    <row r="49" spans="1:55" ht="15">
      <c r="A49" s="61"/>
      <c r="B49" s="62"/>
      <c r="C49" s="63"/>
      <c r="D49" s="71" t="s">
        <v>177</v>
      </c>
      <c r="E49" s="72">
        <v>0</v>
      </c>
      <c r="F49" s="62"/>
      <c r="G49" s="71" t="s">
        <v>177</v>
      </c>
      <c r="H49" s="72">
        <v>0</v>
      </c>
      <c r="I49" s="32" t="s">
        <v>61</v>
      </c>
      <c r="J49" s="62"/>
      <c r="K49" s="95"/>
      <c r="L49" s="66"/>
      <c r="M49" s="56">
        <f t="shared" si="24"/>
        <v>0</v>
      </c>
      <c r="N49" s="57">
        <f t="shared" si="25"/>
        <v>0</v>
      </c>
      <c r="O49" s="79">
        <f t="shared" si="0"/>
      </c>
      <c r="P49" s="79">
        <f t="shared" si="1"/>
      </c>
      <c r="T49" s="1">
        <v>0</v>
      </c>
      <c r="X49" s="1">
        <v>0</v>
      </c>
      <c r="Y49" s="1">
        <f t="shared" si="2"/>
        <v>0</v>
      </c>
      <c r="Z49" s="1">
        <f t="shared" si="3"/>
        <v>0</v>
      </c>
      <c r="AA49" s="1">
        <f t="shared" si="4"/>
        <v>0</v>
      </c>
      <c r="AB49" s="1">
        <f t="shared" si="5"/>
        <v>1</v>
      </c>
      <c r="AC49" s="1">
        <f t="shared" si="6"/>
        <v>0</v>
      </c>
      <c r="AD49" s="1">
        <f t="shared" si="7"/>
        <v>0</v>
      </c>
      <c r="AE49" s="1" t="b">
        <f t="shared" si="8"/>
        <v>0</v>
      </c>
      <c r="AF49" s="1">
        <f t="shared" si="9"/>
        <v>0</v>
      </c>
      <c r="AG49" s="1">
        <f t="shared" si="10"/>
        <v>0</v>
      </c>
      <c r="AH49" s="1">
        <f t="shared" si="11"/>
        <v>0</v>
      </c>
      <c r="AJ49" s="1">
        <f t="shared" si="12"/>
        <v>0</v>
      </c>
      <c r="AK49" s="1">
        <f t="shared" si="13"/>
        <v>5</v>
      </c>
      <c r="AN49" s="1">
        <f t="shared" si="14"/>
        <v>0</v>
      </c>
      <c r="AO49" s="1">
        <f t="shared" si="15"/>
        <v>0</v>
      </c>
      <c r="AP49" s="1">
        <f t="shared" si="16"/>
        <v>0</v>
      </c>
      <c r="AQ49" s="1">
        <f t="shared" si="17"/>
        <v>1</v>
      </c>
      <c r="AR49" s="1">
        <f t="shared" si="18"/>
        <v>0</v>
      </c>
      <c r="AS49" s="1">
        <f t="shared" si="19"/>
        <v>0</v>
      </c>
      <c r="AT49" s="1" t="b">
        <f t="shared" si="20"/>
        <v>0</v>
      </c>
      <c r="AU49" s="1">
        <f t="shared" si="21"/>
        <v>0</v>
      </c>
      <c r="AV49" s="1">
        <f t="shared" si="22"/>
        <v>0</v>
      </c>
      <c r="AW49" s="1">
        <f t="shared" si="23"/>
        <v>0</v>
      </c>
      <c r="BA49" s="54">
        <f t="shared" si="29"/>
        <v>0</v>
      </c>
      <c r="BB49" s="1">
        <f t="shared" si="30"/>
        <v>0</v>
      </c>
      <c r="BC49" s="1">
        <f t="shared" si="31"/>
        <v>0</v>
      </c>
    </row>
    <row r="50" spans="1:55" ht="15">
      <c r="A50" s="61"/>
      <c r="B50" s="62"/>
      <c r="C50" s="63"/>
      <c r="D50" s="71" t="s">
        <v>177</v>
      </c>
      <c r="E50" s="72">
        <v>0</v>
      </c>
      <c r="F50" s="62"/>
      <c r="G50" s="71" t="s">
        <v>177</v>
      </c>
      <c r="H50" s="72">
        <v>0</v>
      </c>
      <c r="I50" s="32" t="s">
        <v>62</v>
      </c>
      <c r="J50" s="62"/>
      <c r="K50" s="95"/>
      <c r="L50" s="66"/>
      <c r="M50" s="56">
        <f t="shared" si="24"/>
        <v>0</v>
      </c>
      <c r="N50" s="57">
        <f t="shared" si="25"/>
        <v>0</v>
      </c>
      <c r="O50" s="79">
        <f t="shared" si="0"/>
      </c>
      <c r="P50" s="79">
        <f t="shared" si="1"/>
      </c>
      <c r="T50" s="1">
        <v>0</v>
      </c>
      <c r="X50" s="1">
        <v>0</v>
      </c>
      <c r="Y50" s="1">
        <f t="shared" si="2"/>
        <v>0</v>
      </c>
      <c r="Z50" s="1">
        <f t="shared" si="3"/>
        <v>0</v>
      </c>
      <c r="AA50" s="1">
        <f t="shared" si="4"/>
        <v>0</v>
      </c>
      <c r="AB50" s="1">
        <f t="shared" si="5"/>
        <v>1</v>
      </c>
      <c r="AC50" s="1">
        <f t="shared" si="6"/>
        <v>0</v>
      </c>
      <c r="AD50" s="1">
        <f t="shared" si="7"/>
        <v>0</v>
      </c>
      <c r="AE50" s="1" t="b">
        <f t="shared" si="8"/>
        <v>0</v>
      </c>
      <c r="AF50" s="1">
        <f t="shared" si="9"/>
        <v>0</v>
      </c>
      <c r="AG50" s="1">
        <f t="shared" si="10"/>
        <v>0</v>
      </c>
      <c r="AH50" s="1">
        <f t="shared" si="11"/>
        <v>0</v>
      </c>
      <c r="AJ50" s="1">
        <f t="shared" si="12"/>
        <v>0</v>
      </c>
      <c r="AK50" s="1">
        <f t="shared" si="13"/>
        <v>5</v>
      </c>
      <c r="AN50" s="1">
        <f t="shared" si="14"/>
        <v>0</v>
      </c>
      <c r="AO50" s="1">
        <f t="shared" si="15"/>
        <v>0</v>
      </c>
      <c r="AP50" s="1">
        <f t="shared" si="16"/>
        <v>0</v>
      </c>
      <c r="AQ50" s="1">
        <f t="shared" si="17"/>
        <v>1</v>
      </c>
      <c r="AR50" s="1">
        <f t="shared" si="18"/>
        <v>0</v>
      </c>
      <c r="AS50" s="1">
        <f t="shared" si="19"/>
        <v>0</v>
      </c>
      <c r="AT50" s="1" t="b">
        <f t="shared" si="20"/>
        <v>0</v>
      </c>
      <c r="AU50" s="1">
        <f t="shared" si="21"/>
        <v>0</v>
      </c>
      <c r="AV50" s="1">
        <f t="shared" si="22"/>
        <v>0</v>
      </c>
      <c r="AW50" s="1">
        <f t="shared" si="23"/>
        <v>0</v>
      </c>
      <c r="BA50" s="54">
        <f t="shared" si="29"/>
        <v>0</v>
      </c>
      <c r="BB50" s="1">
        <f t="shared" si="30"/>
        <v>0</v>
      </c>
      <c r="BC50" s="1">
        <f t="shared" si="31"/>
        <v>0</v>
      </c>
    </row>
    <row r="51" spans="1:55" ht="15">
      <c r="A51" s="61"/>
      <c r="B51" s="62"/>
      <c r="C51" s="63"/>
      <c r="D51" s="71" t="s">
        <v>177</v>
      </c>
      <c r="E51" s="72">
        <v>0</v>
      </c>
      <c r="F51" s="62"/>
      <c r="G51" s="71" t="s">
        <v>177</v>
      </c>
      <c r="H51" s="72">
        <v>0</v>
      </c>
      <c r="I51" s="32" t="s">
        <v>63</v>
      </c>
      <c r="J51" s="62"/>
      <c r="K51" s="95"/>
      <c r="L51" s="66"/>
      <c r="M51" s="56">
        <f t="shared" si="24"/>
        <v>0</v>
      </c>
      <c r="N51" s="57">
        <f t="shared" si="25"/>
        <v>0</v>
      </c>
      <c r="O51" s="79">
        <f t="shared" si="0"/>
      </c>
      <c r="P51" s="79">
        <f t="shared" si="1"/>
      </c>
      <c r="T51" s="1">
        <v>0</v>
      </c>
      <c r="X51" s="1">
        <v>0</v>
      </c>
      <c r="Y51" s="1">
        <f t="shared" si="2"/>
        <v>0</v>
      </c>
      <c r="Z51" s="1">
        <f t="shared" si="3"/>
        <v>0</v>
      </c>
      <c r="AA51" s="1">
        <f t="shared" si="4"/>
        <v>0</v>
      </c>
      <c r="AB51" s="1">
        <f t="shared" si="5"/>
        <v>1</v>
      </c>
      <c r="AC51" s="1">
        <f t="shared" si="6"/>
        <v>0</v>
      </c>
      <c r="AD51" s="1">
        <f t="shared" si="7"/>
        <v>0</v>
      </c>
      <c r="AE51" s="1" t="b">
        <f t="shared" si="8"/>
        <v>0</v>
      </c>
      <c r="AF51" s="1">
        <f t="shared" si="9"/>
        <v>0</v>
      </c>
      <c r="AG51" s="1">
        <f t="shared" si="10"/>
        <v>0</v>
      </c>
      <c r="AH51" s="1">
        <f t="shared" si="11"/>
        <v>0</v>
      </c>
      <c r="AJ51" s="1">
        <f t="shared" si="12"/>
        <v>0</v>
      </c>
      <c r="AK51" s="1">
        <f t="shared" si="13"/>
        <v>5</v>
      </c>
      <c r="AN51" s="1">
        <f t="shared" si="14"/>
        <v>0</v>
      </c>
      <c r="AO51" s="1">
        <f t="shared" si="15"/>
        <v>0</v>
      </c>
      <c r="AP51" s="1">
        <f t="shared" si="16"/>
        <v>0</v>
      </c>
      <c r="AQ51" s="1">
        <f t="shared" si="17"/>
        <v>1</v>
      </c>
      <c r="AR51" s="1">
        <f t="shared" si="18"/>
        <v>0</v>
      </c>
      <c r="AS51" s="1">
        <f t="shared" si="19"/>
        <v>0</v>
      </c>
      <c r="AT51" s="1" t="b">
        <f t="shared" si="20"/>
        <v>0</v>
      </c>
      <c r="AU51" s="1">
        <f t="shared" si="21"/>
        <v>0</v>
      </c>
      <c r="AV51" s="1">
        <f t="shared" si="22"/>
        <v>0</v>
      </c>
      <c r="AW51" s="1">
        <f t="shared" si="23"/>
        <v>0</v>
      </c>
      <c r="BA51" s="54">
        <f t="shared" si="29"/>
        <v>0</v>
      </c>
      <c r="BB51" s="1">
        <f t="shared" si="30"/>
        <v>0</v>
      </c>
      <c r="BC51" s="1">
        <f t="shared" si="31"/>
        <v>0</v>
      </c>
    </row>
    <row r="52" spans="1:55" ht="15">
      <c r="A52" s="61"/>
      <c r="B52" s="62"/>
      <c r="C52" s="63"/>
      <c r="D52" s="71" t="s">
        <v>177</v>
      </c>
      <c r="E52" s="72">
        <v>0</v>
      </c>
      <c r="F52" s="62"/>
      <c r="G52" s="71" t="s">
        <v>177</v>
      </c>
      <c r="H52" s="72">
        <v>0</v>
      </c>
      <c r="I52" s="32" t="s">
        <v>67</v>
      </c>
      <c r="J52" s="62"/>
      <c r="K52" s="95"/>
      <c r="L52" s="66"/>
      <c r="M52" s="56">
        <f t="shared" si="24"/>
        <v>0</v>
      </c>
      <c r="N52" s="57">
        <f t="shared" si="25"/>
        <v>0</v>
      </c>
      <c r="O52" s="79">
        <f t="shared" si="0"/>
      </c>
      <c r="P52" s="79">
        <f t="shared" si="1"/>
      </c>
      <c r="T52" s="1">
        <v>0</v>
      </c>
      <c r="X52" s="1">
        <v>0</v>
      </c>
      <c r="Y52" s="1">
        <f t="shared" si="2"/>
        <v>0</v>
      </c>
      <c r="Z52" s="1">
        <f t="shared" si="3"/>
        <v>0</v>
      </c>
      <c r="AA52" s="1">
        <f t="shared" si="4"/>
        <v>0</v>
      </c>
      <c r="AB52" s="1">
        <f t="shared" si="5"/>
        <v>1</v>
      </c>
      <c r="AC52" s="1">
        <f t="shared" si="6"/>
        <v>0</v>
      </c>
      <c r="AD52" s="1">
        <f t="shared" si="7"/>
        <v>0</v>
      </c>
      <c r="AE52" s="1" t="b">
        <f t="shared" si="8"/>
        <v>0</v>
      </c>
      <c r="AF52" s="1">
        <f t="shared" si="9"/>
        <v>0</v>
      </c>
      <c r="AG52" s="1">
        <f t="shared" si="10"/>
        <v>0</v>
      </c>
      <c r="AH52" s="1">
        <f t="shared" si="11"/>
        <v>0</v>
      </c>
      <c r="AJ52" s="1">
        <f t="shared" si="12"/>
        <v>0</v>
      </c>
      <c r="AK52" s="1">
        <f t="shared" si="13"/>
        <v>5</v>
      </c>
      <c r="AN52" s="1">
        <f t="shared" si="14"/>
        <v>0</v>
      </c>
      <c r="AO52" s="1">
        <f t="shared" si="15"/>
        <v>0</v>
      </c>
      <c r="AP52" s="1">
        <f t="shared" si="16"/>
        <v>0</v>
      </c>
      <c r="AQ52" s="1">
        <f t="shared" si="17"/>
        <v>1</v>
      </c>
      <c r="AR52" s="1">
        <f t="shared" si="18"/>
        <v>0</v>
      </c>
      <c r="AS52" s="1">
        <f t="shared" si="19"/>
        <v>0</v>
      </c>
      <c r="AT52" s="1" t="b">
        <f t="shared" si="20"/>
        <v>0</v>
      </c>
      <c r="AU52" s="1">
        <f t="shared" si="21"/>
        <v>0</v>
      </c>
      <c r="AV52" s="1">
        <f t="shared" si="22"/>
        <v>0</v>
      </c>
      <c r="AW52" s="1">
        <f t="shared" si="23"/>
        <v>0</v>
      </c>
      <c r="BA52" s="54">
        <f t="shared" si="29"/>
        <v>0</v>
      </c>
      <c r="BB52" s="1">
        <f t="shared" si="30"/>
        <v>0</v>
      </c>
      <c r="BC52" s="1">
        <f t="shared" si="31"/>
        <v>0</v>
      </c>
    </row>
    <row r="53" spans="1:55" ht="15">
      <c r="A53" s="61"/>
      <c r="B53" s="62"/>
      <c r="C53" s="63"/>
      <c r="D53" s="71" t="s">
        <v>177</v>
      </c>
      <c r="E53" s="72">
        <v>0</v>
      </c>
      <c r="F53" s="62"/>
      <c r="G53" s="71" t="s">
        <v>177</v>
      </c>
      <c r="H53" s="72">
        <v>0</v>
      </c>
      <c r="I53" s="32" t="s">
        <v>68</v>
      </c>
      <c r="J53" s="62"/>
      <c r="K53" s="95"/>
      <c r="L53" s="66"/>
      <c r="M53" s="56">
        <f t="shared" si="24"/>
        <v>0</v>
      </c>
      <c r="N53" s="57">
        <f t="shared" si="25"/>
        <v>0</v>
      </c>
      <c r="O53" s="79">
        <f t="shared" si="0"/>
      </c>
      <c r="P53" s="79">
        <f t="shared" si="1"/>
      </c>
      <c r="T53" s="1">
        <v>0</v>
      </c>
      <c r="X53" s="1">
        <v>0</v>
      </c>
      <c r="Y53" s="1">
        <f t="shared" si="2"/>
        <v>0</v>
      </c>
      <c r="Z53" s="1">
        <f t="shared" si="3"/>
        <v>0</v>
      </c>
      <c r="AA53" s="1">
        <f t="shared" si="4"/>
        <v>0</v>
      </c>
      <c r="AB53" s="1">
        <f t="shared" si="5"/>
        <v>1</v>
      </c>
      <c r="AC53" s="1">
        <f t="shared" si="6"/>
        <v>0</v>
      </c>
      <c r="AD53" s="1">
        <f t="shared" si="7"/>
        <v>0</v>
      </c>
      <c r="AE53" s="1" t="b">
        <f t="shared" si="8"/>
        <v>0</v>
      </c>
      <c r="AF53" s="1">
        <f t="shared" si="9"/>
        <v>0</v>
      </c>
      <c r="AG53" s="1">
        <f t="shared" si="10"/>
        <v>0</v>
      </c>
      <c r="AH53" s="1">
        <f t="shared" si="11"/>
        <v>0</v>
      </c>
      <c r="AJ53" s="1">
        <f t="shared" si="12"/>
        <v>0</v>
      </c>
      <c r="AK53" s="1">
        <f t="shared" si="13"/>
        <v>5</v>
      </c>
      <c r="AN53" s="1">
        <f t="shared" si="14"/>
        <v>0</v>
      </c>
      <c r="AO53" s="1">
        <f t="shared" si="15"/>
        <v>0</v>
      </c>
      <c r="AP53" s="1">
        <f t="shared" si="16"/>
        <v>0</v>
      </c>
      <c r="AQ53" s="1">
        <f t="shared" si="17"/>
        <v>1</v>
      </c>
      <c r="AR53" s="1">
        <f t="shared" si="18"/>
        <v>0</v>
      </c>
      <c r="AS53" s="1">
        <f t="shared" si="19"/>
        <v>0</v>
      </c>
      <c r="AT53" s="1" t="b">
        <f t="shared" si="20"/>
        <v>0</v>
      </c>
      <c r="AU53" s="1">
        <f t="shared" si="21"/>
        <v>0</v>
      </c>
      <c r="AV53" s="1">
        <f t="shared" si="22"/>
        <v>0</v>
      </c>
      <c r="AW53" s="1">
        <f t="shared" si="23"/>
        <v>0</v>
      </c>
      <c r="BA53" s="54">
        <f t="shared" si="29"/>
        <v>0</v>
      </c>
      <c r="BB53" s="1">
        <f t="shared" si="30"/>
        <v>0</v>
      </c>
      <c r="BC53" s="1">
        <f t="shared" si="31"/>
        <v>0</v>
      </c>
    </row>
    <row r="54" spans="1:55" ht="15">
      <c r="A54" s="61"/>
      <c r="B54" s="62"/>
      <c r="C54" s="63"/>
      <c r="D54" s="71" t="s">
        <v>177</v>
      </c>
      <c r="E54" s="72">
        <v>0</v>
      </c>
      <c r="F54" s="62"/>
      <c r="G54" s="71" t="s">
        <v>177</v>
      </c>
      <c r="H54" s="72">
        <v>0</v>
      </c>
      <c r="I54" s="32" t="s">
        <v>69</v>
      </c>
      <c r="J54" s="62"/>
      <c r="K54" s="95"/>
      <c r="L54" s="66"/>
      <c r="M54" s="56">
        <f t="shared" si="24"/>
        <v>0</v>
      </c>
      <c r="N54" s="57">
        <f t="shared" si="25"/>
        <v>0</v>
      </c>
      <c r="O54" s="79">
        <f t="shared" si="0"/>
      </c>
      <c r="P54" s="79">
        <f t="shared" si="1"/>
      </c>
      <c r="T54" s="1">
        <v>0</v>
      </c>
      <c r="X54" s="1">
        <v>0</v>
      </c>
      <c r="Y54" s="1">
        <f t="shared" si="2"/>
        <v>0</v>
      </c>
      <c r="Z54" s="1">
        <f t="shared" si="3"/>
        <v>0</v>
      </c>
      <c r="AA54" s="1">
        <f t="shared" si="4"/>
        <v>0</v>
      </c>
      <c r="AB54" s="1">
        <f t="shared" si="5"/>
        <v>1</v>
      </c>
      <c r="AC54" s="1">
        <f t="shared" si="6"/>
        <v>0</v>
      </c>
      <c r="AD54" s="1">
        <f t="shared" si="7"/>
        <v>0</v>
      </c>
      <c r="AE54" s="1" t="b">
        <f t="shared" si="8"/>
        <v>0</v>
      </c>
      <c r="AF54" s="1">
        <f t="shared" si="9"/>
        <v>0</v>
      </c>
      <c r="AG54" s="1">
        <f t="shared" si="10"/>
        <v>0</v>
      </c>
      <c r="AH54" s="1">
        <f t="shared" si="11"/>
        <v>0</v>
      </c>
      <c r="AJ54" s="1">
        <f t="shared" si="12"/>
        <v>0</v>
      </c>
      <c r="AK54" s="1">
        <f t="shared" si="13"/>
        <v>5</v>
      </c>
      <c r="AN54" s="1">
        <f t="shared" si="14"/>
        <v>0</v>
      </c>
      <c r="AO54" s="1">
        <f t="shared" si="15"/>
        <v>0</v>
      </c>
      <c r="AP54" s="1">
        <f t="shared" si="16"/>
        <v>0</v>
      </c>
      <c r="AQ54" s="1">
        <f t="shared" si="17"/>
        <v>1</v>
      </c>
      <c r="AR54" s="1">
        <f t="shared" si="18"/>
        <v>0</v>
      </c>
      <c r="AS54" s="1">
        <f t="shared" si="19"/>
        <v>0</v>
      </c>
      <c r="AT54" s="1" t="b">
        <f t="shared" si="20"/>
        <v>0</v>
      </c>
      <c r="AU54" s="1">
        <f t="shared" si="21"/>
        <v>0</v>
      </c>
      <c r="AV54" s="1">
        <f t="shared" si="22"/>
        <v>0</v>
      </c>
      <c r="AW54" s="1">
        <f t="shared" si="23"/>
        <v>0</v>
      </c>
      <c r="BA54" s="54">
        <f t="shared" si="29"/>
        <v>0</v>
      </c>
      <c r="BB54" s="1">
        <f t="shared" si="30"/>
        <v>0</v>
      </c>
      <c r="BC54" s="1">
        <f t="shared" si="31"/>
        <v>0</v>
      </c>
    </row>
    <row r="55" spans="1:55" ht="15">
      <c r="A55" s="61"/>
      <c r="B55" s="62"/>
      <c r="C55" s="63"/>
      <c r="D55" s="71" t="s">
        <v>177</v>
      </c>
      <c r="E55" s="72">
        <v>0</v>
      </c>
      <c r="F55" s="62"/>
      <c r="G55" s="71" t="s">
        <v>177</v>
      </c>
      <c r="H55" s="72">
        <v>0</v>
      </c>
      <c r="I55" s="32" t="s">
        <v>70</v>
      </c>
      <c r="J55" s="62"/>
      <c r="K55" s="95"/>
      <c r="L55" s="66"/>
      <c r="M55" s="56">
        <f t="shared" si="24"/>
        <v>0</v>
      </c>
      <c r="N55" s="57">
        <f t="shared" si="25"/>
        <v>0</v>
      </c>
      <c r="O55" s="79">
        <f t="shared" si="0"/>
      </c>
      <c r="P55" s="79">
        <f t="shared" si="1"/>
      </c>
      <c r="T55" s="1">
        <v>0</v>
      </c>
      <c r="X55" s="1">
        <v>0</v>
      </c>
      <c r="Y55" s="1">
        <f t="shared" si="2"/>
        <v>0</v>
      </c>
      <c r="Z55" s="1">
        <f t="shared" si="3"/>
        <v>0</v>
      </c>
      <c r="AA55" s="1">
        <f t="shared" si="4"/>
        <v>0</v>
      </c>
      <c r="AB55" s="1">
        <f t="shared" si="5"/>
        <v>1</v>
      </c>
      <c r="AC55" s="1">
        <f t="shared" si="6"/>
        <v>0</v>
      </c>
      <c r="AD55" s="1">
        <f t="shared" si="7"/>
        <v>0</v>
      </c>
      <c r="AE55" s="1" t="b">
        <f t="shared" si="8"/>
        <v>0</v>
      </c>
      <c r="AF55" s="1">
        <f t="shared" si="9"/>
        <v>0</v>
      </c>
      <c r="AG55" s="1">
        <f t="shared" si="10"/>
        <v>0</v>
      </c>
      <c r="AH55" s="1">
        <f t="shared" si="11"/>
        <v>0</v>
      </c>
      <c r="AJ55" s="1">
        <f t="shared" si="12"/>
        <v>0</v>
      </c>
      <c r="AK55" s="1">
        <f t="shared" si="13"/>
        <v>5</v>
      </c>
      <c r="AN55" s="1">
        <f t="shared" si="14"/>
        <v>0</v>
      </c>
      <c r="AO55" s="1">
        <f t="shared" si="15"/>
        <v>0</v>
      </c>
      <c r="AP55" s="1">
        <f t="shared" si="16"/>
        <v>0</v>
      </c>
      <c r="AQ55" s="1">
        <f t="shared" si="17"/>
        <v>1</v>
      </c>
      <c r="AR55" s="1">
        <f t="shared" si="18"/>
        <v>0</v>
      </c>
      <c r="AS55" s="1">
        <f t="shared" si="19"/>
        <v>0</v>
      </c>
      <c r="AT55" s="1" t="b">
        <f t="shared" si="20"/>
        <v>0</v>
      </c>
      <c r="AU55" s="1">
        <f t="shared" si="21"/>
        <v>0</v>
      </c>
      <c r="AV55" s="1">
        <f t="shared" si="22"/>
        <v>0</v>
      </c>
      <c r="AW55" s="1">
        <f t="shared" si="23"/>
        <v>0</v>
      </c>
      <c r="BA55" s="54">
        <f t="shared" si="29"/>
        <v>0</v>
      </c>
      <c r="BB55" s="1">
        <f t="shared" si="30"/>
        <v>0</v>
      </c>
      <c r="BC55" s="1">
        <f t="shared" si="31"/>
        <v>0</v>
      </c>
    </row>
    <row r="56" spans="1:55" ht="15">
      <c r="A56" s="61"/>
      <c r="B56" s="62"/>
      <c r="C56" s="63"/>
      <c r="D56" s="71" t="s">
        <v>177</v>
      </c>
      <c r="E56" s="72">
        <v>0</v>
      </c>
      <c r="F56" s="62"/>
      <c r="G56" s="71" t="s">
        <v>177</v>
      </c>
      <c r="H56" s="72">
        <v>0</v>
      </c>
      <c r="I56" s="32" t="s">
        <v>71</v>
      </c>
      <c r="J56" s="62"/>
      <c r="K56" s="95"/>
      <c r="L56" s="66"/>
      <c r="M56" s="56">
        <f t="shared" si="24"/>
        <v>0</v>
      </c>
      <c r="N56" s="57">
        <f t="shared" si="25"/>
        <v>0</v>
      </c>
      <c r="O56" s="79">
        <f t="shared" si="0"/>
      </c>
      <c r="P56" s="79">
        <f t="shared" si="1"/>
      </c>
      <c r="T56" s="1">
        <v>0</v>
      </c>
      <c r="X56" s="1">
        <v>0</v>
      </c>
      <c r="Y56" s="1">
        <f t="shared" si="2"/>
        <v>0</v>
      </c>
      <c r="Z56" s="1">
        <f t="shared" si="3"/>
        <v>0</v>
      </c>
      <c r="AA56" s="1">
        <f t="shared" si="4"/>
        <v>0</v>
      </c>
      <c r="AB56" s="1">
        <f t="shared" si="5"/>
        <v>1</v>
      </c>
      <c r="AC56" s="1">
        <f t="shared" si="6"/>
        <v>0</v>
      </c>
      <c r="AD56" s="1">
        <f t="shared" si="7"/>
        <v>0</v>
      </c>
      <c r="AE56" s="1" t="b">
        <f t="shared" si="8"/>
        <v>0</v>
      </c>
      <c r="AF56" s="1">
        <f t="shared" si="9"/>
        <v>0</v>
      </c>
      <c r="AG56" s="1">
        <f t="shared" si="10"/>
        <v>0</v>
      </c>
      <c r="AH56" s="1">
        <f t="shared" si="11"/>
        <v>0</v>
      </c>
      <c r="AJ56" s="1">
        <f t="shared" si="12"/>
        <v>0</v>
      </c>
      <c r="AK56" s="1">
        <f t="shared" si="13"/>
        <v>5</v>
      </c>
      <c r="AN56" s="1">
        <f t="shared" si="14"/>
        <v>0</v>
      </c>
      <c r="AO56" s="1">
        <f t="shared" si="15"/>
        <v>0</v>
      </c>
      <c r="AP56" s="1">
        <f t="shared" si="16"/>
        <v>0</v>
      </c>
      <c r="AQ56" s="1">
        <f t="shared" si="17"/>
        <v>1</v>
      </c>
      <c r="AR56" s="1">
        <f t="shared" si="18"/>
        <v>0</v>
      </c>
      <c r="AS56" s="1">
        <f t="shared" si="19"/>
        <v>0</v>
      </c>
      <c r="AT56" s="1" t="b">
        <f t="shared" si="20"/>
        <v>0</v>
      </c>
      <c r="AU56" s="1">
        <f t="shared" si="21"/>
        <v>0</v>
      </c>
      <c r="AV56" s="1">
        <f t="shared" si="22"/>
        <v>0</v>
      </c>
      <c r="AW56" s="1">
        <f t="shared" si="23"/>
        <v>0</v>
      </c>
      <c r="BA56" s="54">
        <f t="shared" si="29"/>
        <v>0</v>
      </c>
      <c r="BB56" s="1">
        <f t="shared" si="30"/>
        <v>0</v>
      </c>
      <c r="BC56" s="1">
        <f t="shared" si="31"/>
        <v>0</v>
      </c>
    </row>
    <row r="57" spans="1:55" ht="15">
      <c r="A57" s="61"/>
      <c r="B57" s="62"/>
      <c r="C57" s="63"/>
      <c r="D57" s="71" t="s">
        <v>177</v>
      </c>
      <c r="E57" s="72">
        <v>0</v>
      </c>
      <c r="F57" s="62"/>
      <c r="G57" s="71" t="s">
        <v>177</v>
      </c>
      <c r="H57" s="72">
        <v>0</v>
      </c>
      <c r="I57" s="32" t="s">
        <v>72</v>
      </c>
      <c r="J57" s="62"/>
      <c r="K57" s="95"/>
      <c r="L57" s="66"/>
      <c r="M57" s="56">
        <f t="shared" si="24"/>
        <v>0</v>
      </c>
      <c r="N57" s="57">
        <f t="shared" si="25"/>
        <v>0</v>
      </c>
      <c r="O57" s="79">
        <f t="shared" si="0"/>
      </c>
      <c r="P57" s="79">
        <f t="shared" si="1"/>
      </c>
      <c r="T57" s="1">
        <v>0</v>
      </c>
      <c r="X57" s="1">
        <v>0</v>
      </c>
      <c r="Y57" s="1">
        <f t="shared" si="2"/>
        <v>0</v>
      </c>
      <c r="Z57" s="1">
        <f t="shared" si="3"/>
        <v>0</v>
      </c>
      <c r="AA57" s="1">
        <f t="shared" si="4"/>
        <v>0</v>
      </c>
      <c r="AB57" s="1">
        <f t="shared" si="5"/>
        <v>1</v>
      </c>
      <c r="AC57" s="1">
        <f t="shared" si="6"/>
        <v>0</v>
      </c>
      <c r="AD57" s="1">
        <f t="shared" si="7"/>
        <v>0</v>
      </c>
      <c r="AE57" s="1" t="b">
        <f t="shared" si="8"/>
        <v>0</v>
      </c>
      <c r="AF57" s="1">
        <f t="shared" si="9"/>
        <v>0</v>
      </c>
      <c r="AG57" s="1">
        <f t="shared" si="10"/>
        <v>0</v>
      </c>
      <c r="AH57" s="1">
        <f t="shared" si="11"/>
        <v>0</v>
      </c>
      <c r="AJ57" s="1">
        <f t="shared" si="12"/>
        <v>0</v>
      </c>
      <c r="AK57" s="1">
        <f t="shared" si="13"/>
        <v>5</v>
      </c>
      <c r="AN57" s="1">
        <f t="shared" si="14"/>
        <v>0</v>
      </c>
      <c r="AO57" s="1">
        <f t="shared" si="15"/>
        <v>0</v>
      </c>
      <c r="AP57" s="1">
        <f t="shared" si="16"/>
        <v>0</v>
      </c>
      <c r="AQ57" s="1">
        <f t="shared" si="17"/>
        <v>1</v>
      </c>
      <c r="AR57" s="1">
        <f t="shared" si="18"/>
        <v>0</v>
      </c>
      <c r="AS57" s="1">
        <f t="shared" si="19"/>
        <v>0</v>
      </c>
      <c r="AT57" s="1" t="b">
        <f t="shared" si="20"/>
        <v>0</v>
      </c>
      <c r="AU57" s="1">
        <f t="shared" si="21"/>
        <v>0</v>
      </c>
      <c r="AV57" s="1">
        <f t="shared" si="22"/>
        <v>0</v>
      </c>
      <c r="AW57" s="1">
        <f t="shared" si="23"/>
        <v>0</v>
      </c>
      <c r="BA57" s="54">
        <f t="shared" si="29"/>
        <v>0</v>
      </c>
      <c r="BB57" s="1">
        <f t="shared" si="30"/>
        <v>0</v>
      </c>
      <c r="BC57" s="1">
        <f t="shared" si="31"/>
        <v>0</v>
      </c>
    </row>
    <row r="58" spans="1:55" ht="15">
      <c r="A58" s="61"/>
      <c r="B58" s="62"/>
      <c r="C58" s="63"/>
      <c r="D58" s="71" t="s">
        <v>177</v>
      </c>
      <c r="E58" s="72">
        <v>0</v>
      </c>
      <c r="F58" s="62"/>
      <c r="G58" s="71" t="s">
        <v>177</v>
      </c>
      <c r="H58" s="72">
        <v>0</v>
      </c>
      <c r="I58" s="32" t="s">
        <v>73</v>
      </c>
      <c r="J58" s="62"/>
      <c r="K58" s="95"/>
      <c r="L58" s="66"/>
      <c r="M58" s="56">
        <f t="shared" si="24"/>
        <v>0</v>
      </c>
      <c r="N58" s="57">
        <f t="shared" si="25"/>
        <v>0</v>
      </c>
      <c r="O58" s="79">
        <f t="shared" si="0"/>
      </c>
      <c r="P58" s="79">
        <f t="shared" si="1"/>
      </c>
      <c r="T58" s="1">
        <v>0</v>
      </c>
      <c r="X58" s="1">
        <v>0</v>
      </c>
      <c r="Y58" s="1">
        <f t="shared" si="2"/>
        <v>0</v>
      </c>
      <c r="Z58" s="1">
        <f t="shared" si="3"/>
        <v>0</v>
      </c>
      <c r="AA58" s="1">
        <f t="shared" si="4"/>
        <v>0</v>
      </c>
      <c r="AB58" s="1">
        <f t="shared" si="5"/>
        <v>1</v>
      </c>
      <c r="AC58" s="1">
        <f t="shared" si="6"/>
        <v>0</v>
      </c>
      <c r="AD58" s="1">
        <f t="shared" si="7"/>
        <v>0</v>
      </c>
      <c r="AE58" s="1" t="b">
        <f t="shared" si="8"/>
        <v>0</v>
      </c>
      <c r="AF58" s="1">
        <f t="shared" si="9"/>
        <v>0</v>
      </c>
      <c r="AG58" s="1">
        <f t="shared" si="10"/>
        <v>0</v>
      </c>
      <c r="AH58" s="1">
        <f t="shared" si="11"/>
        <v>0</v>
      </c>
      <c r="AJ58" s="1">
        <f t="shared" si="12"/>
        <v>0</v>
      </c>
      <c r="AK58" s="1">
        <f t="shared" si="13"/>
        <v>5</v>
      </c>
      <c r="AN58" s="1">
        <f t="shared" si="14"/>
        <v>0</v>
      </c>
      <c r="AO58" s="1">
        <f t="shared" si="15"/>
        <v>0</v>
      </c>
      <c r="AP58" s="1">
        <f t="shared" si="16"/>
        <v>0</v>
      </c>
      <c r="AQ58" s="1">
        <f t="shared" si="17"/>
        <v>1</v>
      </c>
      <c r="AR58" s="1">
        <f t="shared" si="18"/>
        <v>0</v>
      </c>
      <c r="AS58" s="1">
        <f t="shared" si="19"/>
        <v>0</v>
      </c>
      <c r="AT58" s="1" t="b">
        <f t="shared" si="20"/>
        <v>0</v>
      </c>
      <c r="AU58" s="1">
        <f t="shared" si="21"/>
        <v>0</v>
      </c>
      <c r="AV58" s="1">
        <f t="shared" si="22"/>
        <v>0</v>
      </c>
      <c r="AW58" s="1">
        <f t="shared" si="23"/>
        <v>0</v>
      </c>
      <c r="BA58" s="54">
        <f t="shared" si="29"/>
        <v>0</v>
      </c>
      <c r="BB58" s="1">
        <f t="shared" si="30"/>
        <v>0</v>
      </c>
      <c r="BC58" s="1">
        <f t="shared" si="31"/>
        <v>0</v>
      </c>
    </row>
    <row r="59" spans="1:55" ht="15">
      <c r="A59" s="61"/>
      <c r="B59" s="62"/>
      <c r="C59" s="63"/>
      <c r="D59" s="71" t="s">
        <v>177</v>
      </c>
      <c r="E59" s="72">
        <v>0</v>
      </c>
      <c r="F59" s="62"/>
      <c r="G59" s="71" t="s">
        <v>177</v>
      </c>
      <c r="H59" s="72">
        <v>0</v>
      </c>
      <c r="I59" s="32" t="s">
        <v>74</v>
      </c>
      <c r="J59" s="62"/>
      <c r="K59" s="95"/>
      <c r="L59" s="66"/>
      <c r="M59" s="56">
        <f t="shared" si="24"/>
        <v>0</v>
      </c>
      <c r="N59" s="57">
        <f t="shared" si="25"/>
        <v>0</v>
      </c>
      <c r="O59" s="79">
        <f t="shared" si="0"/>
      </c>
      <c r="P59" s="79">
        <f t="shared" si="1"/>
      </c>
      <c r="T59" s="1">
        <v>0</v>
      </c>
      <c r="X59" s="1">
        <v>0</v>
      </c>
      <c r="Y59" s="1">
        <f t="shared" si="2"/>
        <v>0</v>
      </c>
      <c r="Z59" s="1">
        <f t="shared" si="3"/>
        <v>0</v>
      </c>
      <c r="AA59" s="1">
        <f t="shared" si="4"/>
        <v>0</v>
      </c>
      <c r="AB59" s="1">
        <f t="shared" si="5"/>
        <v>1</v>
      </c>
      <c r="AC59" s="1">
        <f t="shared" si="6"/>
        <v>0</v>
      </c>
      <c r="AD59" s="1">
        <f t="shared" si="7"/>
        <v>0</v>
      </c>
      <c r="AE59" s="1" t="b">
        <f t="shared" si="8"/>
        <v>0</v>
      </c>
      <c r="AF59" s="1">
        <f t="shared" si="9"/>
        <v>0</v>
      </c>
      <c r="AG59" s="1">
        <f t="shared" si="10"/>
        <v>0</v>
      </c>
      <c r="AH59" s="1">
        <f t="shared" si="11"/>
        <v>0</v>
      </c>
      <c r="AJ59" s="1">
        <f t="shared" si="12"/>
        <v>0</v>
      </c>
      <c r="AK59" s="1">
        <f t="shared" si="13"/>
        <v>5</v>
      </c>
      <c r="AN59" s="1">
        <f t="shared" si="14"/>
        <v>0</v>
      </c>
      <c r="AO59" s="1">
        <f t="shared" si="15"/>
        <v>0</v>
      </c>
      <c r="AP59" s="1">
        <f t="shared" si="16"/>
        <v>0</v>
      </c>
      <c r="AQ59" s="1">
        <f t="shared" si="17"/>
        <v>1</v>
      </c>
      <c r="AR59" s="1">
        <f t="shared" si="18"/>
        <v>0</v>
      </c>
      <c r="AS59" s="1">
        <f t="shared" si="19"/>
        <v>0</v>
      </c>
      <c r="AT59" s="1" t="b">
        <f t="shared" si="20"/>
        <v>0</v>
      </c>
      <c r="AU59" s="1">
        <f t="shared" si="21"/>
        <v>0</v>
      </c>
      <c r="AV59" s="1">
        <f t="shared" si="22"/>
        <v>0</v>
      </c>
      <c r="AW59" s="1">
        <f t="shared" si="23"/>
        <v>0</v>
      </c>
      <c r="BA59" s="54">
        <f t="shared" si="29"/>
        <v>0</v>
      </c>
      <c r="BB59" s="1">
        <f t="shared" si="30"/>
        <v>0</v>
      </c>
      <c r="BC59" s="1">
        <f t="shared" si="31"/>
        <v>0</v>
      </c>
    </row>
    <row r="60" spans="1:55" ht="15">
      <c r="A60" s="61"/>
      <c r="B60" s="62"/>
      <c r="C60" s="63"/>
      <c r="D60" s="71" t="s">
        <v>177</v>
      </c>
      <c r="E60" s="72">
        <v>0</v>
      </c>
      <c r="F60" s="62"/>
      <c r="G60" s="71" t="s">
        <v>177</v>
      </c>
      <c r="H60" s="72">
        <v>0</v>
      </c>
      <c r="I60" s="32" t="s">
        <v>75</v>
      </c>
      <c r="J60" s="62"/>
      <c r="K60" s="95"/>
      <c r="L60" s="66"/>
      <c r="M60" s="56">
        <f t="shared" si="24"/>
        <v>0</v>
      </c>
      <c r="N60" s="57">
        <f t="shared" si="25"/>
        <v>0</v>
      </c>
      <c r="O60" s="79">
        <f t="shared" si="0"/>
      </c>
      <c r="P60" s="79">
        <f t="shared" si="1"/>
      </c>
      <c r="T60" s="1">
        <v>0</v>
      </c>
      <c r="X60" s="1">
        <v>0</v>
      </c>
      <c r="Y60" s="1">
        <f t="shared" si="2"/>
        <v>0</v>
      </c>
      <c r="Z60" s="1">
        <f t="shared" si="3"/>
        <v>0</v>
      </c>
      <c r="AA60" s="1">
        <f t="shared" si="4"/>
        <v>0</v>
      </c>
      <c r="AB60" s="1">
        <f t="shared" si="5"/>
        <v>1</v>
      </c>
      <c r="AC60" s="1">
        <f t="shared" si="6"/>
        <v>0</v>
      </c>
      <c r="AD60" s="1">
        <f t="shared" si="7"/>
        <v>0</v>
      </c>
      <c r="AE60" s="1" t="b">
        <f t="shared" si="8"/>
        <v>0</v>
      </c>
      <c r="AF60" s="1">
        <f t="shared" si="9"/>
        <v>0</v>
      </c>
      <c r="AG60" s="1">
        <f t="shared" si="10"/>
        <v>0</v>
      </c>
      <c r="AH60" s="1">
        <f t="shared" si="11"/>
        <v>0</v>
      </c>
      <c r="AJ60" s="1">
        <f t="shared" si="12"/>
        <v>0</v>
      </c>
      <c r="AK60" s="1">
        <f t="shared" si="13"/>
        <v>5</v>
      </c>
      <c r="AN60" s="1">
        <f t="shared" si="14"/>
        <v>0</v>
      </c>
      <c r="AO60" s="1">
        <f t="shared" si="15"/>
        <v>0</v>
      </c>
      <c r="AP60" s="1">
        <f t="shared" si="16"/>
        <v>0</v>
      </c>
      <c r="AQ60" s="1">
        <f t="shared" si="17"/>
        <v>1</v>
      </c>
      <c r="AR60" s="1">
        <f t="shared" si="18"/>
        <v>0</v>
      </c>
      <c r="AS60" s="1">
        <f t="shared" si="19"/>
        <v>0</v>
      </c>
      <c r="AT60" s="1" t="b">
        <f t="shared" si="20"/>
        <v>0</v>
      </c>
      <c r="AU60" s="1">
        <f t="shared" si="21"/>
        <v>0</v>
      </c>
      <c r="AV60" s="1">
        <f t="shared" si="22"/>
        <v>0</v>
      </c>
      <c r="AW60" s="1">
        <f t="shared" si="23"/>
        <v>0</v>
      </c>
      <c r="BA60" s="54">
        <f t="shared" si="29"/>
        <v>0</v>
      </c>
      <c r="BB60" s="1">
        <f t="shared" si="30"/>
        <v>0</v>
      </c>
      <c r="BC60" s="1">
        <f t="shared" si="31"/>
        <v>0</v>
      </c>
    </row>
    <row r="61" spans="1:55" ht="15">
      <c r="A61" s="61"/>
      <c r="B61" s="62"/>
      <c r="C61" s="63"/>
      <c r="D61" s="71" t="s">
        <v>177</v>
      </c>
      <c r="E61" s="72">
        <v>0</v>
      </c>
      <c r="F61" s="62"/>
      <c r="G61" s="71" t="s">
        <v>177</v>
      </c>
      <c r="H61" s="72">
        <v>0</v>
      </c>
      <c r="I61" s="32" t="s">
        <v>76</v>
      </c>
      <c r="J61" s="62"/>
      <c r="K61" s="95"/>
      <c r="L61" s="66"/>
      <c r="M61" s="56">
        <f t="shared" si="24"/>
        <v>0</v>
      </c>
      <c r="N61" s="57">
        <f t="shared" si="25"/>
        <v>0</v>
      </c>
      <c r="O61" s="79">
        <f t="shared" si="0"/>
      </c>
      <c r="P61" s="79">
        <f t="shared" si="1"/>
      </c>
      <c r="T61" s="1">
        <v>0</v>
      </c>
      <c r="X61" s="1">
        <v>0</v>
      </c>
      <c r="Y61" s="1">
        <f t="shared" si="2"/>
        <v>0</v>
      </c>
      <c r="Z61" s="1">
        <f t="shared" si="3"/>
        <v>0</v>
      </c>
      <c r="AA61" s="1">
        <f t="shared" si="4"/>
        <v>0</v>
      </c>
      <c r="AB61" s="1">
        <f t="shared" si="5"/>
        <v>1</v>
      </c>
      <c r="AC61" s="1">
        <f t="shared" si="6"/>
        <v>0</v>
      </c>
      <c r="AD61" s="1">
        <f t="shared" si="7"/>
        <v>0</v>
      </c>
      <c r="AE61" s="1" t="b">
        <f t="shared" si="8"/>
        <v>0</v>
      </c>
      <c r="AF61" s="1">
        <f t="shared" si="9"/>
        <v>0</v>
      </c>
      <c r="AG61" s="1">
        <f t="shared" si="10"/>
        <v>0</v>
      </c>
      <c r="AH61" s="1">
        <f t="shared" si="11"/>
        <v>0</v>
      </c>
      <c r="AJ61" s="1">
        <f t="shared" si="12"/>
        <v>0</v>
      </c>
      <c r="AK61" s="1">
        <f t="shared" si="13"/>
        <v>5</v>
      </c>
      <c r="AN61" s="1">
        <f t="shared" si="14"/>
        <v>0</v>
      </c>
      <c r="AO61" s="1">
        <f t="shared" si="15"/>
        <v>0</v>
      </c>
      <c r="AP61" s="1">
        <f t="shared" si="16"/>
        <v>0</v>
      </c>
      <c r="AQ61" s="1">
        <f t="shared" si="17"/>
        <v>1</v>
      </c>
      <c r="AR61" s="1">
        <f t="shared" si="18"/>
        <v>0</v>
      </c>
      <c r="AS61" s="1">
        <f t="shared" si="19"/>
        <v>0</v>
      </c>
      <c r="AT61" s="1" t="b">
        <f t="shared" si="20"/>
        <v>0</v>
      </c>
      <c r="AU61" s="1">
        <f t="shared" si="21"/>
        <v>0</v>
      </c>
      <c r="AV61" s="1">
        <f t="shared" si="22"/>
        <v>0</v>
      </c>
      <c r="AW61" s="1">
        <f t="shared" si="23"/>
        <v>0</v>
      </c>
      <c r="BA61" s="54">
        <f t="shared" si="29"/>
        <v>0</v>
      </c>
      <c r="BB61" s="1">
        <f t="shared" si="30"/>
        <v>0</v>
      </c>
      <c r="BC61" s="1">
        <f t="shared" si="31"/>
        <v>0</v>
      </c>
    </row>
    <row r="62" ht="12.75">
      <c r="BD62" s="1">
        <v>0</v>
      </c>
    </row>
  </sheetData>
  <sheetProtection sheet="1" selectLockedCells="1"/>
  <mergeCells count="7">
    <mergeCell ref="D11:F11"/>
    <mergeCell ref="G11:I11"/>
    <mergeCell ref="A1:P1"/>
    <mergeCell ref="G4:I4"/>
    <mergeCell ref="C6:H6"/>
    <mergeCell ref="C8:D8"/>
    <mergeCell ref="J8:K8"/>
  </mergeCells>
  <conditionalFormatting sqref="M12:M61">
    <cfRule type="cellIs" priority="1" dxfId="0" operator="greaterThan" stopIfTrue="1">
      <formula>300</formula>
    </cfRule>
  </conditionalFormatting>
  <dataValidations count="1">
    <dataValidation type="whole" allowBlank="1" showInputMessage="1" showErrorMessage="1" error="Please note: picture report between P0 and P5" sqref="E12:E61 H12:H61">
      <formula1>0</formula1>
      <formula2>5</formula2>
    </dataValidation>
  </dataValidations>
  <printOptions/>
  <pageMargins left="0.75" right="0.75" top="0.71" bottom="0.57" header="0.5" footer="0.5"/>
  <pageSetup fitToHeight="1" fitToWidth="1" horizontalDpi="600" verticalDpi="600" orientation="landscape" paperSize="9" scale="76" r:id="rId1"/>
</worksheet>
</file>

<file path=xl/worksheets/sheet7.xml><?xml version="1.0" encoding="utf-8"?>
<worksheet xmlns="http://schemas.openxmlformats.org/spreadsheetml/2006/main" xmlns:r="http://schemas.openxmlformats.org/officeDocument/2006/relationships">
  <sheetPr codeName="Blad3">
    <pageSetUpPr fitToPage="1"/>
  </sheetPr>
  <dimension ref="A1:BE62"/>
  <sheetViews>
    <sheetView zoomScale="75" zoomScaleNormal="75" zoomScalePageLayoutView="0" workbookViewId="0" topLeftCell="A1">
      <selection activeCell="A12" sqref="A12"/>
    </sheetView>
  </sheetViews>
  <sheetFormatPr defaultColWidth="9.140625" defaultRowHeight="12.75"/>
  <cols>
    <col min="1" max="1" width="10.421875" style="1" customWidth="1"/>
    <col min="2" max="2" width="7.8515625" style="1" customWidth="1"/>
    <col min="3" max="3" width="14.57421875" style="1" customWidth="1"/>
    <col min="4" max="4" width="2.57421875" style="1" customWidth="1"/>
    <col min="5" max="5" width="3.8515625" style="1" customWidth="1"/>
    <col min="6" max="6" width="9.140625" style="1" customWidth="1"/>
    <col min="7" max="7" width="2.57421875" style="1" customWidth="1"/>
    <col min="8" max="8" width="3.8515625" style="1" customWidth="1"/>
    <col min="9" max="9" width="9.140625" style="1" customWidth="1"/>
    <col min="10" max="10" width="11.57421875" style="1" customWidth="1"/>
    <col min="11" max="11" width="16.421875" style="55" customWidth="1"/>
    <col min="12" max="12" width="20.7109375" style="1" customWidth="1"/>
    <col min="13" max="13" width="19.28125" style="1" bestFit="1" customWidth="1"/>
    <col min="14" max="14" width="12.8515625" style="1" customWidth="1"/>
    <col min="15" max="15" width="9.57421875" style="1" bestFit="1" customWidth="1"/>
    <col min="16" max="16" width="15.00390625" style="1" bestFit="1" customWidth="1"/>
    <col min="17" max="56" width="13.140625" style="1" hidden="1" customWidth="1"/>
    <col min="57" max="57" width="14.140625" style="1" hidden="1" customWidth="1"/>
    <col min="58" max="58" width="14.140625" style="1" customWidth="1"/>
    <col min="59" max="16384" width="9.140625" style="1" customWidth="1"/>
  </cols>
  <sheetData>
    <row r="1" spans="1:16" ht="26.25">
      <c r="A1" s="129" t="s">
        <v>83</v>
      </c>
      <c r="B1" s="130"/>
      <c r="C1" s="130"/>
      <c r="D1" s="130"/>
      <c r="E1" s="130"/>
      <c r="F1" s="130"/>
      <c r="G1" s="130"/>
      <c r="H1" s="130"/>
      <c r="I1" s="130"/>
      <c r="J1" s="130"/>
      <c r="K1" s="130"/>
      <c r="L1" s="130"/>
      <c r="M1" s="130"/>
      <c r="N1" s="130"/>
      <c r="O1" s="130"/>
      <c r="P1" s="131"/>
    </row>
    <row r="2" spans="1:16" ht="6" customHeight="1">
      <c r="A2" s="2"/>
      <c r="B2" s="2"/>
      <c r="C2" s="2"/>
      <c r="D2" s="2"/>
      <c r="E2" s="2"/>
      <c r="F2" s="2"/>
      <c r="G2" s="2"/>
      <c r="H2" s="2"/>
      <c r="I2" s="2"/>
      <c r="J2" s="2"/>
      <c r="K2" s="8"/>
      <c r="L2" s="2"/>
      <c r="M2" s="2"/>
      <c r="N2" s="2"/>
      <c r="O2" s="2"/>
      <c r="P2" s="9"/>
    </row>
    <row r="3" spans="1:16" ht="6" customHeight="1">
      <c r="A3" s="2"/>
      <c r="B3" s="2"/>
      <c r="C3" s="2"/>
      <c r="D3" s="2"/>
      <c r="E3" s="2"/>
      <c r="F3" s="2"/>
      <c r="G3" s="2"/>
      <c r="H3" s="2"/>
      <c r="I3" s="2"/>
      <c r="J3" s="2"/>
      <c r="K3" s="8"/>
      <c r="L3" s="2"/>
      <c r="M3" s="2"/>
      <c r="N3" s="2"/>
      <c r="O3" s="2"/>
      <c r="P3" s="9"/>
    </row>
    <row r="4" spans="1:26" ht="23.25">
      <c r="A4" s="10"/>
      <c r="B4" s="2"/>
      <c r="C4" s="2"/>
      <c r="D4" s="2"/>
      <c r="E4" s="11"/>
      <c r="F4" s="11"/>
      <c r="G4" s="139"/>
      <c r="H4" s="139"/>
      <c r="I4" s="139"/>
      <c r="J4" s="11"/>
      <c r="K4" s="12"/>
      <c r="L4" s="20" t="s">
        <v>104</v>
      </c>
      <c r="M4" s="13">
        <v>6</v>
      </c>
      <c r="N4" s="88" t="s">
        <v>77</v>
      </c>
      <c r="O4" s="2"/>
      <c r="P4" s="2"/>
      <c r="Y4" s="1" t="s">
        <v>38</v>
      </c>
      <c r="Z4" s="1">
        <f>180/PI()</f>
        <v>57.29577951308232</v>
      </c>
    </row>
    <row r="5" spans="1:16" ht="6" customHeight="1">
      <c r="A5" s="14"/>
      <c r="B5" s="2"/>
      <c r="C5" s="2"/>
      <c r="D5" s="2"/>
      <c r="E5" s="2"/>
      <c r="F5" s="2"/>
      <c r="G5" s="2"/>
      <c r="H5" s="2"/>
      <c r="I5" s="2"/>
      <c r="J5" s="2"/>
      <c r="K5" s="15"/>
      <c r="L5" s="89"/>
      <c r="M5" s="9"/>
      <c r="N5" s="2"/>
      <c r="O5" s="2"/>
      <c r="P5" s="9"/>
    </row>
    <row r="6" spans="1:24" ht="18.75" customHeight="1">
      <c r="A6" s="3" t="s">
        <v>164</v>
      </c>
      <c r="B6" s="2"/>
      <c r="C6" s="132" t="str">
        <f>IF(Summary!B3="","",Summary!B3)</f>
        <v>14/15 June 2020</v>
      </c>
      <c r="D6" s="133"/>
      <c r="E6" s="133"/>
      <c r="F6" s="133"/>
      <c r="G6" s="133"/>
      <c r="H6" s="134"/>
      <c r="I6" s="16"/>
      <c r="J6" s="2"/>
      <c r="K6" s="17"/>
      <c r="L6" s="20" t="s">
        <v>105</v>
      </c>
      <c r="M6" s="18">
        <v>10</v>
      </c>
      <c r="N6" s="19"/>
      <c r="O6" s="86" t="s">
        <v>176</v>
      </c>
      <c r="P6" s="68">
        <f>SUM(N12:N61)</f>
        <v>0</v>
      </c>
      <c r="Q6" s="50" t="b">
        <f>IF(M4=70,"1",IF(M4=24,"2",IF(M4=23,"2",IF(M4=13,"5"))))</f>
        <v>0</v>
      </c>
      <c r="R6" s="1" t="str">
        <f>IF(M4=9,"5",IF(M4=6,"5",IF(M4=3,"5",IF(M4=1.3,"5"))))</f>
        <v>5</v>
      </c>
      <c r="S6" s="1" t="b">
        <f>IF(M4=1.2,"5",IF(M4=0.6,"5",IF(M4=0.7,"5")))</f>
        <v>0</v>
      </c>
      <c r="T6" s="29" t="s">
        <v>20</v>
      </c>
      <c r="X6" s="29" t="s">
        <v>21</v>
      </c>
    </row>
    <row r="7" spans="1:23" ht="5.25" customHeight="1">
      <c r="A7" s="3"/>
      <c r="B7" s="2"/>
      <c r="C7" s="9"/>
      <c r="D7" s="9"/>
      <c r="E7" s="9"/>
      <c r="F7" s="9"/>
      <c r="G7" s="9"/>
      <c r="H7" s="9"/>
      <c r="I7" s="9"/>
      <c r="J7" s="2"/>
      <c r="K7" s="20"/>
      <c r="L7" s="20"/>
      <c r="M7" s="9"/>
      <c r="N7" s="21"/>
      <c r="O7" s="2"/>
      <c r="P7" s="9"/>
      <c r="Q7" s="29"/>
      <c r="R7" s="29"/>
      <c r="S7" s="29"/>
      <c r="U7" s="29"/>
      <c r="V7" s="29"/>
      <c r="W7" s="29"/>
    </row>
    <row r="8" spans="1:24" ht="20.25">
      <c r="A8" s="3" t="s">
        <v>109</v>
      </c>
      <c r="B8" s="2"/>
      <c r="C8" s="135">
        <f>Summary!B22</f>
        <v>0</v>
      </c>
      <c r="D8" s="136"/>
      <c r="E8" s="9"/>
      <c r="F8" s="2"/>
      <c r="G8" s="9"/>
      <c r="H8" s="9"/>
      <c r="I8" s="88" t="s">
        <v>78</v>
      </c>
      <c r="J8" s="137">
        <f>Summary!B5</f>
        <v>0</v>
      </c>
      <c r="K8" s="138"/>
      <c r="L8" s="20" t="s">
        <v>47</v>
      </c>
      <c r="M8" s="30">
        <f>Summary!B15</f>
        <v>0</v>
      </c>
      <c r="N8" s="21"/>
      <c r="O8" s="2"/>
      <c r="P8" s="9"/>
      <c r="T8" s="1">
        <v>0</v>
      </c>
      <c r="X8" s="1">
        <v>0</v>
      </c>
    </row>
    <row r="9" spans="1:16" ht="6" customHeight="1" thickBot="1">
      <c r="A9" s="3"/>
      <c r="B9" s="2"/>
      <c r="C9" s="9"/>
      <c r="D9" s="9"/>
      <c r="E9" s="9"/>
      <c r="F9" s="9"/>
      <c r="G9" s="16"/>
      <c r="H9" s="16"/>
      <c r="I9" s="9"/>
      <c r="J9" s="2"/>
      <c r="K9" s="20"/>
      <c r="L9" s="3"/>
      <c r="M9" s="9"/>
      <c r="N9" s="21"/>
      <c r="O9" s="2"/>
      <c r="P9" s="9"/>
    </row>
    <row r="10" spans="1:49" ht="16.5" customHeight="1">
      <c r="A10" s="22" t="s">
        <v>160</v>
      </c>
      <c r="B10" s="26" t="s">
        <v>165</v>
      </c>
      <c r="C10" s="80" t="s">
        <v>97</v>
      </c>
      <c r="D10" s="73" t="s">
        <v>166</v>
      </c>
      <c r="E10" s="74"/>
      <c r="F10" s="76"/>
      <c r="G10" s="73" t="s">
        <v>166</v>
      </c>
      <c r="H10" s="74"/>
      <c r="I10" s="75"/>
      <c r="J10" s="77" t="s">
        <v>106</v>
      </c>
      <c r="K10" s="25" t="s">
        <v>39</v>
      </c>
      <c r="L10" s="26" t="s">
        <v>167</v>
      </c>
      <c r="M10" s="51" t="s">
        <v>168</v>
      </c>
      <c r="N10" s="26" t="s">
        <v>169</v>
      </c>
      <c r="O10" s="26" t="s">
        <v>170</v>
      </c>
      <c r="P10" s="52" t="s">
        <v>170</v>
      </c>
      <c r="Y10" s="1" t="s">
        <v>33</v>
      </c>
      <c r="Z10" s="1" t="s">
        <v>34</v>
      </c>
      <c r="AA10" s="1" t="s">
        <v>35</v>
      </c>
      <c r="AC10" s="1" t="s">
        <v>36</v>
      </c>
      <c r="AN10" s="1" t="s">
        <v>34</v>
      </c>
      <c r="AO10" s="1" t="s">
        <v>33</v>
      </c>
      <c r="AP10" s="1" t="s">
        <v>35</v>
      </c>
      <c r="AR10" s="1" t="s">
        <v>36</v>
      </c>
      <c r="AW10" s="1" t="s">
        <v>40</v>
      </c>
    </row>
    <row r="11" spans="1:57" s="29" customFormat="1" ht="16.5" customHeight="1" thickBot="1">
      <c r="A11" s="23"/>
      <c r="B11" s="24" t="s">
        <v>41</v>
      </c>
      <c r="C11" s="70" t="s">
        <v>171</v>
      </c>
      <c r="D11" s="126" t="s">
        <v>172</v>
      </c>
      <c r="E11" s="127"/>
      <c r="F11" s="127"/>
      <c r="G11" s="126" t="s">
        <v>173</v>
      </c>
      <c r="H11" s="127"/>
      <c r="I11" s="128"/>
      <c r="J11" s="78" t="s">
        <v>172</v>
      </c>
      <c r="K11" s="27"/>
      <c r="L11" s="24"/>
      <c r="M11" s="23" t="s">
        <v>95</v>
      </c>
      <c r="N11" s="28"/>
      <c r="O11" s="24" t="s">
        <v>174</v>
      </c>
      <c r="P11" s="53" t="s">
        <v>175</v>
      </c>
      <c r="T11" s="29" t="s">
        <v>20</v>
      </c>
      <c r="X11" s="29" t="s">
        <v>21</v>
      </c>
      <c r="Y11" s="29" t="s">
        <v>22</v>
      </c>
      <c r="Z11" s="29" t="s">
        <v>23</v>
      </c>
      <c r="AA11" s="29" t="s">
        <v>24</v>
      </c>
      <c r="AB11" s="29" t="s">
        <v>25</v>
      </c>
      <c r="AC11" s="29" t="s">
        <v>26</v>
      </c>
      <c r="AD11" s="29" t="s">
        <v>27</v>
      </c>
      <c r="AE11" s="29" t="s">
        <v>28</v>
      </c>
      <c r="AF11" s="29" t="s">
        <v>29</v>
      </c>
      <c r="AG11" s="29" t="s">
        <v>30</v>
      </c>
      <c r="AH11" s="29" t="s">
        <v>37</v>
      </c>
      <c r="AJ11" s="29" t="s">
        <v>31</v>
      </c>
      <c r="AK11" s="29" t="s">
        <v>32</v>
      </c>
      <c r="AN11" s="29" t="s">
        <v>22</v>
      </c>
      <c r="AO11" s="29" t="s">
        <v>23</v>
      </c>
      <c r="AP11" s="29" t="s">
        <v>24</v>
      </c>
      <c r="AQ11" s="29" t="s">
        <v>25</v>
      </c>
      <c r="AR11" s="29" t="s">
        <v>26</v>
      </c>
      <c r="AS11" s="29" t="s">
        <v>27</v>
      </c>
      <c r="AT11" s="29" t="s">
        <v>28</v>
      </c>
      <c r="AU11" s="29" t="s">
        <v>29</v>
      </c>
      <c r="AV11" s="29" t="s">
        <v>30</v>
      </c>
      <c r="AW11" s="29" t="s">
        <v>37</v>
      </c>
      <c r="BA11" s="29" t="s">
        <v>64</v>
      </c>
      <c r="BB11" s="29" t="s">
        <v>65</v>
      </c>
      <c r="BC11" s="29" t="s">
        <v>66</v>
      </c>
      <c r="BD11" s="29" t="s">
        <v>120</v>
      </c>
      <c r="BE11" s="29" t="s">
        <v>119</v>
      </c>
    </row>
    <row r="12" spans="1:57" ht="17.25" customHeight="1">
      <c r="A12" s="58"/>
      <c r="B12" s="59"/>
      <c r="C12" s="60"/>
      <c r="D12" s="71" t="s">
        <v>177</v>
      </c>
      <c r="E12" s="72">
        <v>0</v>
      </c>
      <c r="F12" s="65"/>
      <c r="G12" s="71" t="s">
        <v>177</v>
      </c>
      <c r="H12" s="72">
        <v>0</v>
      </c>
      <c r="I12" s="31" t="s">
        <v>0</v>
      </c>
      <c r="J12" s="62"/>
      <c r="K12" s="95"/>
      <c r="L12" s="66"/>
      <c r="M12" s="56">
        <f>IF(OR(E12&gt;1,H12&gt;1),AK12,0)</f>
        <v>0</v>
      </c>
      <c r="N12" s="57">
        <f>(IF(E12&gt;1,M12,0)*$M$6/2)+(IF(H12&gt;1,M12,0)*$M$6/2)</f>
        <v>0</v>
      </c>
      <c r="O12" s="79">
        <f aca="true" t="shared" si="0" ref="O12:O61">IF(K12&lt;&gt;0,AH12,"")</f>
      </c>
      <c r="P12" s="79">
        <f aca="true" t="shared" si="1" ref="P12:P61">IF(K12&lt;&gt;0,AW12,"")</f>
      </c>
      <c r="T12" s="1">
        <v>0</v>
      </c>
      <c r="X12" s="1">
        <v>0</v>
      </c>
      <c r="Y12" s="1">
        <f aca="true" t="shared" si="2" ref="Y12:Y61">$X$8/$Z$4</f>
        <v>0</v>
      </c>
      <c r="Z12" s="1">
        <f aca="true" t="shared" si="3" ref="Z12:Z61">X12/$Z$4</f>
        <v>0</v>
      </c>
      <c r="AA12" s="1">
        <f aca="true" t="shared" si="4" ref="AA12:AA61">(T12-$T$8)*2/$Z$4</f>
        <v>0</v>
      </c>
      <c r="AB12" s="1">
        <f aca="true" t="shared" si="5" ref="AB12:AB61">SIN(Y12)*SIN(Z12)+COS(Y12)*COS(Z12)*COS(AA12)</f>
        <v>1</v>
      </c>
      <c r="AC12" s="1">
        <f aca="true" t="shared" si="6" ref="AC12:AC61">ATAN(SQRT(1-AB12*AB12)/AB12)</f>
        <v>0</v>
      </c>
      <c r="AD12" s="1">
        <f aca="true" t="shared" si="7" ref="AD12:AD61">IF(AC12&lt;0,180/$Z$4+AC12,AC12)</f>
        <v>0</v>
      </c>
      <c r="AE12" s="1" t="b">
        <f aca="true" t="shared" si="8" ref="AE12:AE61">IF(Y12&lt;&gt;Z12,90*(1+ABS(Y12-Z12)/(Y12-Z12)))</f>
        <v>0</v>
      </c>
      <c r="AF12" s="1">
        <f aca="true" t="shared" si="9" ref="AF12:AF61">IF(AA12&lt;&gt;0,90+$Z$4*ATAN((SIN(Y12)*AB12-SIN(Z12))/(SIN(AA12)*COS(Y12)^2)),AE12*1)</f>
        <v>0</v>
      </c>
      <c r="AG12" s="1">
        <f aca="true" t="shared" si="10" ref="AG12:AG61">IF(SIN(AA12)&lt;0,AF12+180,AF12*1)</f>
        <v>0</v>
      </c>
      <c r="AH12" s="1">
        <f aca="true" t="shared" si="11" ref="AH12:AH61">INT(AG12)</f>
        <v>0</v>
      </c>
      <c r="AJ12" s="1">
        <f aca="true" t="shared" si="12" ref="AJ12:AJ61">6365.11*AD12</f>
        <v>0</v>
      </c>
      <c r="AK12" s="1">
        <f aca="true" t="shared" si="13" ref="AK12:AK61">IF(AJ12&lt;5,5,INT(AJ12+0.5))</f>
        <v>5</v>
      </c>
      <c r="AN12" s="1">
        <f aca="true" t="shared" si="14" ref="AN12:AN61">X12/$Z$4</f>
        <v>0</v>
      </c>
      <c r="AO12" s="1">
        <f aca="true" t="shared" si="15" ref="AO12:AO61">$X$8/$Z$4</f>
        <v>0</v>
      </c>
      <c r="AP12" s="1">
        <f aca="true" t="shared" si="16" ref="AP12:AP61">($T$8-T12)*2/$Z$4</f>
        <v>0</v>
      </c>
      <c r="AQ12" s="1">
        <f aca="true" t="shared" si="17" ref="AQ12:AQ61">SIN(AN12)*SIN(AO12)+COS(AN12)*COS(AO12)*COS(AP12)</f>
        <v>1</v>
      </c>
      <c r="AR12" s="1">
        <f aca="true" t="shared" si="18" ref="AR12:AR61">ATAN(SQRT(1-AQ12*AQ12)/AQ12)</f>
        <v>0</v>
      </c>
      <c r="AS12" s="1">
        <f aca="true" t="shared" si="19" ref="AS12:AS61">IF(AC12&lt;0,180/$Z$4+AC12,AC12)</f>
        <v>0</v>
      </c>
      <c r="AT12" s="1" t="b">
        <f aca="true" t="shared" si="20" ref="AT12:AT61">IF(AN12&lt;&gt;AO12,90*(1+ABS(AN12-AO12)/(AN12-AO12)))</f>
        <v>0</v>
      </c>
      <c r="AU12" s="1">
        <f aca="true" t="shared" si="21" ref="AU12:AU61">IF(AP12&lt;&gt;0,90+$Z$4*ATAN((SIN(AN12)*AQ12-SIN(AO12))/(SIN(AP12)*COS(AN12)^2)),AT12*1)</f>
        <v>0</v>
      </c>
      <c r="AV12" s="1">
        <f aca="true" t="shared" si="22" ref="AV12:AV61">IF(SIN(AP12)&lt;0,AU12+180,AU12*1)</f>
        <v>0</v>
      </c>
      <c r="AW12" s="1">
        <f aca="true" t="shared" si="23" ref="AW12:AW61">INT(AV12)</f>
        <v>0</v>
      </c>
      <c r="BA12" s="54">
        <f>M12</f>
        <v>0</v>
      </c>
      <c r="BB12" s="1">
        <f>C12</f>
        <v>0</v>
      </c>
      <c r="BC12" s="1">
        <f>K12</f>
        <v>0</v>
      </c>
      <c r="BD12" s="1">
        <v>0</v>
      </c>
      <c r="BE12" s="1">
        <v>0</v>
      </c>
    </row>
    <row r="13" spans="1:55" ht="16.5" customHeight="1">
      <c r="A13" s="58"/>
      <c r="B13" s="59"/>
      <c r="C13" s="60"/>
      <c r="D13" s="71" t="s">
        <v>177</v>
      </c>
      <c r="E13" s="72">
        <v>0</v>
      </c>
      <c r="F13" s="65"/>
      <c r="G13" s="71" t="s">
        <v>177</v>
      </c>
      <c r="H13" s="72">
        <v>0</v>
      </c>
      <c r="I13" s="31" t="s">
        <v>1</v>
      </c>
      <c r="J13" s="62"/>
      <c r="K13" s="95"/>
      <c r="L13" s="66"/>
      <c r="M13" s="56">
        <f aca="true" t="shared" si="24" ref="M13:M61">IF(OR(E13&gt;1,H13&gt;1),AK13,0)</f>
        <v>0</v>
      </c>
      <c r="N13" s="57">
        <f aca="true" t="shared" si="25" ref="N13:N61">(IF(E13&gt;1,M13,0)*$M$6/2)+(IF(H13&gt;1,M13,0)*$M$6/2)</f>
        <v>0</v>
      </c>
      <c r="O13" s="79">
        <f t="shared" si="0"/>
      </c>
      <c r="P13" s="79">
        <f t="shared" si="1"/>
      </c>
      <c r="T13" s="1">
        <v>0</v>
      </c>
      <c r="X13" s="1">
        <v>0</v>
      </c>
      <c r="Y13" s="1">
        <f t="shared" si="2"/>
        <v>0</v>
      </c>
      <c r="Z13" s="1">
        <f t="shared" si="3"/>
        <v>0</v>
      </c>
      <c r="AA13" s="1">
        <f t="shared" si="4"/>
        <v>0</v>
      </c>
      <c r="AB13" s="1">
        <f t="shared" si="5"/>
        <v>1</v>
      </c>
      <c r="AC13" s="1">
        <f t="shared" si="6"/>
        <v>0</v>
      </c>
      <c r="AD13" s="1">
        <f t="shared" si="7"/>
        <v>0</v>
      </c>
      <c r="AE13" s="1" t="b">
        <f t="shared" si="8"/>
        <v>0</v>
      </c>
      <c r="AF13" s="1">
        <f t="shared" si="9"/>
        <v>0</v>
      </c>
      <c r="AG13" s="1">
        <f t="shared" si="10"/>
        <v>0</v>
      </c>
      <c r="AH13" s="1">
        <f t="shared" si="11"/>
        <v>0</v>
      </c>
      <c r="AJ13" s="1">
        <f t="shared" si="12"/>
        <v>0</v>
      </c>
      <c r="AK13" s="1">
        <f t="shared" si="13"/>
        <v>5</v>
      </c>
      <c r="AN13" s="1">
        <f t="shared" si="14"/>
        <v>0</v>
      </c>
      <c r="AO13" s="1">
        <f t="shared" si="15"/>
        <v>0</v>
      </c>
      <c r="AP13" s="1">
        <f t="shared" si="16"/>
        <v>0</v>
      </c>
      <c r="AQ13" s="1">
        <f t="shared" si="17"/>
        <v>1</v>
      </c>
      <c r="AR13" s="1">
        <f t="shared" si="18"/>
        <v>0</v>
      </c>
      <c r="AS13" s="1">
        <f t="shared" si="19"/>
        <v>0</v>
      </c>
      <c r="AT13" s="1" t="b">
        <f t="shared" si="20"/>
        <v>0</v>
      </c>
      <c r="AU13" s="1">
        <f t="shared" si="21"/>
        <v>0</v>
      </c>
      <c r="AV13" s="1">
        <f t="shared" si="22"/>
        <v>0</v>
      </c>
      <c r="AW13" s="1">
        <f t="shared" si="23"/>
        <v>0</v>
      </c>
      <c r="BA13" s="54">
        <f aca="true" t="shared" si="26" ref="BA13:BA36">M13</f>
        <v>0</v>
      </c>
      <c r="BB13" s="1">
        <f aca="true" t="shared" si="27" ref="BB13:BB36">C13</f>
        <v>0</v>
      </c>
      <c r="BC13" s="1">
        <f aca="true" t="shared" si="28" ref="BC13:BC36">K13</f>
        <v>0</v>
      </c>
    </row>
    <row r="14" spans="1:55" ht="16.5" customHeight="1">
      <c r="A14" s="58"/>
      <c r="B14" s="59"/>
      <c r="C14" s="60"/>
      <c r="D14" s="71" t="s">
        <v>177</v>
      </c>
      <c r="E14" s="72">
        <v>0</v>
      </c>
      <c r="F14" s="65"/>
      <c r="G14" s="71" t="s">
        <v>177</v>
      </c>
      <c r="H14" s="72">
        <v>0</v>
      </c>
      <c r="I14" s="31" t="s">
        <v>2</v>
      </c>
      <c r="J14" s="62"/>
      <c r="K14" s="95"/>
      <c r="L14" s="66"/>
      <c r="M14" s="56">
        <f t="shared" si="24"/>
        <v>0</v>
      </c>
      <c r="N14" s="57">
        <f t="shared" si="25"/>
        <v>0</v>
      </c>
      <c r="O14" s="79">
        <f t="shared" si="0"/>
      </c>
      <c r="P14" s="79">
        <f t="shared" si="1"/>
      </c>
      <c r="T14" s="1">
        <v>0</v>
      </c>
      <c r="X14" s="1">
        <v>0</v>
      </c>
      <c r="Y14" s="1">
        <f t="shared" si="2"/>
        <v>0</v>
      </c>
      <c r="Z14" s="1">
        <f t="shared" si="3"/>
        <v>0</v>
      </c>
      <c r="AA14" s="1">
        <f t="shared" si="4"/>
        <v>0</v>
      </c>
      <c r="AB14" s="1">
        <f t="shared" si="5"/>
        <v>1</v>
      </c>
      <c r="AC14" s="1">
        <f t="shared" si="6"/>
        <v>0</v>
      </c>
      <c r="AD14" s="1">
        <f t="shared" si="7"/>
        <v>0</v>
      </c>
      <c r="AE14" s="1" t="b">
        <f t="shared" si="8"/>
        <v>0</v>
      </c>
      <c r="AF14" s="1">
        <f t="shared" si="9"/>
        <v>0</v>
      </c>
      <c r="AG14" s="1">
        <f t="shared" si="10"/>
        <v>0</v>
      </c>
      <c r="AH14" s="1">
        <f t="shared" si="11"/>
        <v>0</v>
      </c>
      <c r="AJ14" s="1">
        <f t="shared" si="12"/>
        <v>0</v>
      </c>
      <c r="AK14" s="1">
        <f t="shared" si="13"/>
        <v>5</v>
      </c>
      <c r="AN14" s="1">
        <f t="shared" si="14"/>
        <v>0</v>
      </c>
      <c r="AO14" s="1">
        <f t="shared" si="15"/>
        <v>0</v>
      </c>
      <c r="AP14" s="1">
        <f t="shared" si="16"/>
        <v>0</v>
      </c>
      <c r="AQ14" s="1">
        <f t="shared" si="17"/>
        <v>1</v>
      </c>
      <c r="AR14" s="1">
        <f t="shared" si="18"/>
        <v>0</v>
      </c>
      <c r="AS14" s="1">
        <f t="shared" si="19"/>
        <v>0</v>
      </c>
      <c r="AT14" s="1" t="b">
        <f t="shared" si="20"/>
        <v>0</v>
      </c>
      <c r="AU14" s="1">
        <f t="shared" si="21"/>
        <v>0</v>
      </c>
      <c r="AV14" s="1">
        <f t="shared" si="22"/>
        <v>0</v>
      </c>
      <c r="AW14" s="1">
        <f t="shared" si="23"/>
        <v>0</v>
      </c>
      <c r="BA14" s="54">
        <f t="shared" si="26"/>
        <v>0</v>
      </c>
      <c r="BB14" s="1">
        <f t="shared" si="27"/>
        <v>0</v>
      </c>
      <c r="BC14" s="1">
        <f t="shared" si="28"/>
        <v>0</v>
      </c>
    </row>
    <row r="15" spans="1:55" ht="16.5" customHeight="1">
      <c r="A15" s="58"/>
      <c r="B15" s="59"/>
      <c r="C15" s="60"/>
      <c r="D15" s="71" t="s">
        <v>177</v>
      </c>
      <c r="E15" s="72">
        <v>0</v>
      </c>
      <c r="F15" s="65"/>
      <c r="G15" s="71" t="s">
        <v>177</v>
      </c>
      <c r="H15" s="72">
        <v>0</v>
      </c>
      <c r="I15" s="31" t="s">
        <v>3</v>
      </c>
      <c r="J15" s="62"/>
      <c r="K15" s="95"/>
      <c r="L15" s="66"/>
      <c r="M15" s="56">
        <f t="shared" si="24"/>
        <v>0</v>
      </c>
      <c r="N15" s="57">
        <f t="shared" si="25"/>
        <v>0</v>
      </c>
      <c r="O15" s="79">
        <f t="shared" si="0"/>
      </c>
      <c r="P15" s="79">
        <f t="shared" si="1"/>
      </c>
      <c r="T15" s="1">
        <v>0</v>
      </c>
      <c r="X15" s="1">
        <v>0</v>
      </c>
      <c r="Y15" s="1">
        <f t="shared" si="2"/>
        <v>0</v>
      </c>
      <c r="Z15" s="1">
        <f t="shared" si="3"/>
        <v>0</v>
      </c>
      <c r="AA15" s="1">
        <f t="shared" si="4"/>
        <v>0</v>
      </c>
      <c r="AB15" s="1">
        <f t="shared" si="5"/>
        <v>1</v>
      </c>
      <c r="AC15" s="1">
        <f t="shared" si="6"/>
        <v>0</v>
      </c>
      <c r="AD15" s="1">
        <f t="shared" si="7"/>
        <v>0</v>
      </c>
      <c r="AE15" s="1" t="b">
        <f t="shared" si="8"/>
        <v>0</v>
      </c>
      <c r="AF15" s="1">
        <f t="shared" si="9"/>
        <v>0</v>
      </c>
      <c r="AG15" s="1">
        <f t="shared" si="10"/>
        <v>0</v>
      </c>
      <c r="AH15" s="1">
        <f t="shared" si="11"/>
        <v>0</v>
      </c>
      <c r="AJ15" s="1">
        <f t="shared" si="12"/>
        <v>0</v>
      </c>
      <c r="AK15" s="1">
        <f t="shared" si="13"/>
        <v>5</v>
      </c>
      <c r="AN15" s="1">
        <f t="shared" si="14"/>
        <v>0</v>
      </c>
      <c r="AO15" s="1">
        <f t="shared" si="15"/>
        <v>0</v>
      </c>
      <c r="AP15" s="1">
        <f t="shared" si="16"/>
        <v>0</v>
      </c>
      <c r="AQ15" s="1">
        <f t="shared" si="17"/>
        <v>1</v>
      </c>
      <c r="AR15" s="1">
        <f t="shared" si="18"/>
        <v>0</v>
      </c>
      <c r="AS15" s="1">
        <f t="shared" si="19"/>
        <v>0</v>
      </c>
      <c r="AT15" s="1" t="b">
        <f t="shared" si="20"/>
        <v>0</v>
      </c>
      <c r="AU15" s="1">
        <f t="shared" si="21"/>
        <v>0</v>
      </c>
      <c r="AV15" s="1">
        <f t="shared" si="22"/>
        <v>0</v>
      </c>
      <c r="AW15" s="1">
        <f t="shared" si="23"/>
        <v>0</v>
      </c>
      <c r="BA15" s="54">
        <f t="shared" si="26"/>
        <v>0</v>
      </c>
      <c r="BB15" s="1">
        <f t="shared" si="27"/>
        <v>0</v>
      </c>
      <c r="BC15" s="1">
        <f t="shared" si="28"/>
        <v>0</v>
      </c>
    </row>
    <row r="16" spans="1:55" ht="16.5" customHeight="1">
      <c r="A16" s="58"/>
      <c r="B16" s="59"/>
      <c r="C16" s="60"/>
      <c r="D16" s="71" t="s">
        <v>177</v>
      </c>
      <c r="E16" s="72">
        <v>0</v>
      </c>
      <c r="F16" s="65"/>
      <c r="G16" s="71" t="s">
        <v>177</v>
      </c>
      <c r="H16" s="72">
        <v>0</v>
      </c>
      <c r="I16" s="31" t="s">
        <v>4</v>
      </c>
      <c r="J16" s="62"/>
      <c r="K16" s="95"/>
      <c r="L16" s="66"/>
      <c r="M16" s="56">
        <f t="shared" si="24"/>
        <v>0</v>
      </c>
      <c r="N16" s="57">
        <f t="shared" si="25"/>
        <v>0</v>
      </c>
      <c r="O16" s="79">
        <f t="shared" si="0"/>
      </c>
      <c r="P16" s="79">
        <f t="shared" si="1"/>
      </c>
      <c r="T16" s="1">
        <v>0</v>
      </c>
      <c r="X16" s="1">
        <v>0</v>
      </c>
      <c r="Y16" s="1">
        <f t="shared" si="2"/>
        <v>0</v>
      </c>
      <c r="Z16" s="1">
        <f t="shared" si="3"/>
        <v>0</v>
      </c>
      <c r="AA16" s="1">
        <f t="shared" si="4"/>
        <v>0</v>
      </c>
      <c r="AB16" s="1">
        <f t="shared" si="5"/>
        <v>1</v>
      </c>
      <c r="AC16" s="1">
        <f t="shared" si="6"/>
        <v>0</v>
      </c>
      <c r="AD16" s="1">
        <f t="shared" si="7"/>
        <v>0</v>
      </c>
      <c r="AE16" s="1" t="b">
        <f t="shared" si="8"/>
        <v>0</v>
      </c>
      <c r="AF16" s="1">
        <f t="shared" si="9"/>
        <v>0</v>
      </c>
      <c r="AG16" s="1">
        <f t="shared" si="10"/>
        <v>0</v>
      </c>
      <c r="AH16" s="1">
        <f t="shared" si="11"/>
        <v>0</v>
      </c>
      <c r="AJ16" s="1">
        <f t="shared" si="12"/>
        <v>0</v>
      </c>
      <c r="AK16" s="1">
        <f t="shared" si="13"/>
        <v>5</v>
      </c>
      <c r="AN16" s="1">
        <f t="shared" si="14"/>
        <v>0</v>
      </c>
      <c r="AO16" s="1">
        <f t="shared" si="15"/>
        <v>0</v>
      </c>
      <c r="AP16" s="1">
        <f t="shared" si="16"/>
        <v>0</v>
      </c>
      <c r="AQ16" s="1">
        <f t="shared" si="17"/>
        <v>1</v>
      </c>
      <c r="AR16" s="1">
        <f t="shared" si="18"/>
        <v>0</v>
      </c>
      <c r="AS16" s="1">
        <f t="shared" si="19"/>
        <v>0</v>
      </c>
      <c r="AT16" s="1" t="b">
        <f t="shared" si="20"/>
        <v>0</v>
      </c>
      <c r="AU16" s="1">
        <f t="shared" si="21"/>
        <v>0</v>
      </c>
      <c r="AV16" s="1">
        <f t="shared" si="22"/>
        <v>0</v>
      </c>
      <c r="AW16" s="1">
        <f t="shared" si="23"/>
        <v>0</v>
      </c>
      <c r="BA16" s="54">
        <f t="shared" si="26"/>
        <v>0</v>
      </c>
      <c r="BB16" s="1">
        <f t="shared" si="27"/>
        <v>0</v>
      </c>
      <c r="BC16" s="1">
        <f t="shared" si="28"/>
        <v>0</v>
      </c>
    </row>
    <row r="17" spans="1:55" ht="17.25" customHeight="1">
      <c r="A17" s="58"/>
      <c r="B17" s="59"/>
      <c r="C17" s="60"/>
      <c r="D17" s="71" t="s">
        <v>177</v>
      </c>
      <c r="E17" s="72">
        <v>0</v>
      </c>
      <c r="F17" s="65"/>
      <c r="G17" s="71" t="s">
        <v>177</v>
      </c>
      <c r="H17" s="72">
        <v>0</v>
      </c>
      <c r="I17" s="31" t="s">
        <v>5</v>
      </c>
      <c r="J17" s="62"/>
      <c r="K17" s="95"/>
      <c r="L17" s="66"/>
      <c r="M17" s="56">
        <f t="shared" si="24"/>
        <v>0</v>
      </c>
      <c r="N17" s="57">
        <f t="shared" si="25"/>
        <v>0</v>
      </c>
      <c r="O17" s="79">
        <f t="shared" si="0"/>
      </c>
      <c r="P17" s="79">
        <f t="shared" si="1"/>
      </c>
      <c r="T17" s="1">
        <v>0</v>
      </c>
      <c r="X17" s="1">
        <v>0</v>
      </c>
      <c r="Y17" s="1">
        <f t="shared" si="2"/>
        <v>0</v>
      </c>
      <c r="Z17" s="1">
        <f t="shared" si="3"/>
        <v>0</v>
      </c>
      <c r="AA17" s="1">
        <f t="shared" si="4"/>
        <v>0</v>
      </c>
      <c r="AB17" s="1">
        <f t="shared" si="5"/>
        <v>1</v>
      </c>
      <c r="AC17" s="1">
        <f t="shared" si="6"/>
        <v>0</v>
      </c>
      <c r="AD17" s="1">
        <f t="shared" si="7"/>
        <v>0</v>
      </c>
      <c r="AE17" s="1" t="b">
        <f t="shared" si="8"/>
        <v>0</v>
      </c>
      <c r="AF17" s="1">
        <f t="shared" si="9"/>
        <v>0</v>
      </c>
      <c r="AG17" s="1">
        <f t="shared" si="10"/>
        <v>0</v>
      </c>
      <c r="AH17" s="1">
        <f t="shared" si="11"/>
        <v>0</v>
      </c>
      <c r="AJ17" s="1">
        <f t="shared" si="12"/>
        <v>0</v>
      </c>
      <c r="AK17" s="1">
        <f t="shared" si="13"/>
        <v>5</v>
      </c>
      <c r="AN17" s="1">
        <f t="shared" si="14"/>
        <v>0</v>
      </c>
      <c r="AO17" s="1">
        <f t="shared" si="15"/>
        <v>0</v>
      </c>
      <c r="AP17" s="1">
        <f t="shared" si="16"/>
        <v>0</v>
      </c>
      <c r="AQ17" s="1">
        <f t="shared" si="17"/>
        <v>1</v>
      </c>
      <c r="AR17" s="1">
        <f t="shared" si="18"/>
        <v>0</v>
      </c>
      <c r="AS17" s="1">
        <f t="shared" si="19"/>
        <v>0</v>
      </c>
      <c r="AT17" s="1" t="b">
        <f t="shared" si="20"/>
        <v>0</v>
      </c>
      <c r="AU17" s="1">
        <f t="shared" si="21"/>
        <v>0</v>
      </c>
      <c r="AV17" s="1">
        <f t="shared" si="22"/>
        <v>0</v>
      </c>
      <c r="AW17" s="1">
        <f t="shared" si="23"/>
        <v>0</v>
      </c>
      <c r="BA17" s="54">
        <f t="shared" si="26"/>
        <v>0</v>
      </c>
      <c r="BB17" s="1">
        <f t="shared" si="27"/>
        <v>0</v>
      </c>
      <c r="BC17" s="1">
        <f t="shared" si="28"/>
        <v>0</v>
      </c>
    </row>
    <row r="18" spans="1:55" ht="16.5" customHeight="1">
      <c r="A18" s="58"/>
      <c r="B18" s="59"/>
      <c r="C18" s="60"/>
      <c r="D18" s="71" t="s">
        <v>177</v>
      </c>
      <c r="E18" s="72">
        <v>0</v>
      </c>
      <c r="F18" s="65"/>
      <c r="G18" s="71" t="s">
        <v>177</v>
      </c>
      <c r="H18" s="72">
        <v>0</v>
      </c>
      <c r="I18" s="31" t="s">
        <v>6</v>
      </c>
      <c r="J18" s="62"/>
      <c r="K18" s="95"/>
      <c r="L18" s="66"/>
      <c r="M18" s="56">
        <f t="shared" si="24"/>
        <v>0</v>
      </c>
      <c r="N18" s="57">
        <f t="shared" si="25"/>
        <v>0</v>
      </c>
      <c r="O18" s="79">
        <f t="shared" si="0"/>
      </c>
      <c r="P18" s="79">
        <f t="shared" si="1"/>
      </c>
      <c r="T18" s="1">
        <v>0</v>
      </c>
      <c r="X18" s="1">
        <v>0</v>
      </c>
      <c r="Y18" s="1">
        <f t="shared" si="2"/>
        <v>0</v>
      </c>
      <c r="Z18" s="1">
        <f t="shared" si="3"/>
        <v>0</v>
      </c>
      <c r="AA18" s="1">
        <f t="shared" si="4"/>
        <v>0</v>
      </c>
      <c r="AB18" s="1">
        <f t="shared" si="5"/>
        <v>1</v>
      </c>
      <c r="AC18" s="1">
        <f t="shared" si="6"/>
        <v>0</v>
      </c>
      <c r="AD18" s="1">
        <f t="shared" si="7"/>
        <v>0</v>
      </c>
      <c r="AE18" s="1" t="b">
        <f t="shared" si="8"/>
        <v>0</v>
      </c>
      <c r="AF18" s="1">
        <f t="shared" si="9"/>
        <v>0</v>
      </c>
      <c r="AG18" s="1">
        <f t="shared" si="10"/>
        <v>0</v>
      </c>
      <c r="AH18" s="1">
        <f t="shared" si="11"/>
        <v>0</v>
      </c>
      <c r="AJ18" s="1">
        <f t="shared" si="12"/>
        <v>0</v>
      </c>
      <c r="AK18" s="1">
        <f t="shared" si="13"/>
        <v>5</v>
      </c>
      <c r="AN18" s="1">
        <f t="shared" si="14"/>
        <v>0</v>
      </c>
      <c r="AO18" s="1">
        <f t="shared" si="15"/>
        <v>0</v>
      </c>
      <c r="AP18" s="1">
        <f t="shared" si="16"/>
        <v>0</v>
      </c>
      <c r="AQ18" s="1">
        <f t="shared" si="17"/>
        <v>1</v>
      </c>
      <c r="AR18" s="1">
        <f t="shared" si="18"/>
        <v>0</v>
      </c>
      <c r="AS18" s="1">
        <f t="shared" si="19"/>
        <v>0</v>
      </c>
      <c r="AT18" s="1" t="b">
        <f t="shared" si="20"/>
        <v>0</v>
      </c>
      <c r="AU18" s="1">
        <f t="shared" si="21"/>
        <v>0</v>
      </c>
      <c r="AV18" s="1">
        <f t="shared" si="22"/>
        <v>0</v>
      </c>
      <c r="AW18" s="1">
        <f t="shared" si="23"/>
        <v>0</v>
      </c>
      <c r="BA18" s="54">
        <f t="shared" si="26"/>
        <v>0</v>
      </c>
      <c r="BB18" s="1">
        <f t="shared" si="27"/>
        <v>0</v>
      </c>
      <c r="BC18" s="1">
        <f t="shared" si="28"/>
        <v>0</v>
      </c>
    </row>
    <row r="19" spans="1:55" ht="16.5" customHeight="1">
      <c r="A19" s="58"/>
      <c r="B19" s="59"/>
      <c r="C19" s="60"/>
      <c r="D19" s="71" t="s">
        <v>177</v>
      </c>
      <c r="E19" s="72">
        <v>0</v>
      </c>
      <c r="F19" s="65"/>
      <c r="G19" s="71" t="s">
        <v>177</v>
      </c>
      <c r="H19" s="72">
        <v>0</v>
      </c>
      <c r="I19" s="31" t="s">
        <v>7</v>
      </c>
      <c r="J19" s="62"/>
      <c r="K19" s="95"/>
      <c r="L19" s="66"/>
      <c r="M19" s="56">
        <f t="shared" si="24"/>
        <v>0</v>
      </c>
      <c r="N19" s="57">
        <f t="shared" si="25"/>
        <v>0</v>
      </c>
      <c r="O19" s="79">
        <f t="shared" si="0"/>
      </c>
      <c r="P19" s="79">
        <f t="shared" si="1"/>
      </c>
      <c r="T19" s="1">
        <v>0</v>
      </c>
      <c r="X19" s="1">
        <v>0</v>
      </c>
      <c r="Y19" s="1">
        <f t="shared" si="2"/>
        <v>0</v>
      </c>
      <c r="Z19" s="1">
        <f t="shared" si="3"/>
        <v>0</v>
      </c>
      <c r="AA19" s="1">
        <f t="shared" si="4"/>
        <v>0</v>
      </c>
      <c r="AB19" s="1">
        <f t="shared" si="5"/>
        <v>1</v>
      </c>
      <c r="AC19" s="1">
        <f t="shared" si="6"/>
        <v>0</v>
      </c>
      <c r="AD19" s="1">
        <f t="shared" si="7"/>
        <v>0</v>
      </c>
      <c r="AE19" s="1" t="b">
        <f t="shared" si="8"/>
        <v>0</v>
      </c>
      <c r="AF19" s="1">
        <f t="shared" si="9"/>
        <v>0</v>
      </c>
      <c r="AG19" s="1">
        <f t="shared" si="10"/>
        <v>0</v>
      </c>
      <c r="AH19" s="1">
        <f t="shared" si="11"/>
        <v>0</v>
      </c>
      <c r="AJ19" s="1">
        <f t="shared" si="12"/>
        <v>0</v>
      </c>
      <c r="AK19" s="1">
        <f t="shared" si="13"/>
        <v>5</v>
      </c>
      <c r="AN19" s="1">
        <f t="shared" si="14"/>
        <v>0</v>
      </c>
      <c r="AO19" s="1">
        <f t="shared" si="15"/>
        <v>0</v>
      </c>
      <c r="AP19" s="1">
        <f t="shared" si="16"/>
        <v>0</v>
      </c>
      <c r="AQ19" s="1">
        <f t="shared" si="17"/>
        <v>1</v>
      </c>
      <c r="AR19" s="1">
        <f t="shared" si="18"/>
        <v>0</v>
      </c>
      <c r="AS19" s="1">
        <f t="shared" si="19"/>
        <v>0</v>
      </c>
      <c r="AT19" s="1" t="b">
        <f t="shared" si="20"/>
        <v>0</v>
      </c>
      <c r="AU19" s="1">
        <f t="shared" si="21"/>
        <v>0</v>
      </c>
      <c r="AV19" s="1">
        <f t="shared" si="22"/>
        <v>0</v>
      </c>
      <c r="AW19" s="1">
        <f t="shared" si="23"/>
        <v>0</v>
      </c>
      <c r="BA19" s="54">
        <f t="shared" si="26"/>
        <v>0</v>
      </c>
      <c r="BB19" s="1">
        <f t="shared" si="27"/>
        <v>0</v>
      </c>
      <c r="BC19" s="1">
        <f t="shared" si="28"/>
        <v>0</v>
      </c>
    </row>
    <row r="20" spans="1:55" ht="16.5" customHeight="1">
      <c r="A20" s="58"/>
      <c r="B20" s="59"/>
      <c r="C20" s="60"/>
      <c r="D20" s="71" t="s">
        <v>177</v>
      </c>
      <c r="E20" s="72">
        <v>0</v>
      </c>
      <c r="F20" s="65"/>
      <c r="G20" s="71" t="s">
        <v>177</v>
      </c>
      <c r="H20" s="72">
        <v>0</v>
      </c>
      <c r="I20" s="31" t="s">
        <v>8</v>
      </c>
      <c r="J20" s="62"/>
      <c r="K20" s="95"/>
      <c r="L20" s="66"/>
      <c r="M20" s="56">
        <f t="shared" si="24"/>
        <v>0</v>
      </c>
      <c r="N20" s="57">
        <f t="shared" si="25"/>
        <v>0</v>
      </c>
      <c r="O20" s="79">
        <f t="shared" si="0"/>
      </c>
      <c r="P20" s="79">
        <f t="shared" si="1"/>
      </c>
      <c r="T20" s="1">
        <v>0</v>
      </c>
      <c r="X20" s="1">
        <v>0</v>
      </c>
      <c r="Y20" s="1">
        <f t="shared" si="2"/>
        <v>0</v>
      </c>
      <c r="Z20" s="1">
        <f t="shared" si="3"/>
        <v>0</v>
      </c>
      <c r="AA20" s="1">
        <f t="shared" si="4"/>
        <v>0</v>
      </c>
      <c r="AB20" s="1">
        <f t="shared" si="5"/>
        <v>1</v>
      </c>
      <c r="AC20" s="1">
        <f t="shared" si="6"/>
        <v>0</v>
      </c>
      <c r="AD20" s="1">
        <f t="shared" si="7"/>
        <v>0</v>
      </c>
      <c r="AE20" s="1" t="b">
        <f t="shared" si="8"/>
        <v>0</v>
      </c>
      <c r="AF20" s="1">
        <f t="shared" si="9"/>
        <v>0</v>
      </c>
      <c r="AG20" s="1">
        <f t="shared" si="10"/>
        <v>0</v>
      </c>
      <c r="AH20" s="1">
        <f t="shared" si="11"/>
        <v>0</v>
      </c>
      <c r="AJ20" s="1">
        <f t="shared" si="12"/>
        <v>0</v>
      </c>
      <c r="AK20" s="1">
        <f t="shared" si="13"/>
        <v>5</v>
      </c>
      <c r="AN20" s="1">
        <f t="shared" si="14"/>
        <v>0</v>
      </c>
      <c r="AO20" s="1">
        <f t="shared" si="15"/>
        <v>0</v>
      </c>
      <c r="AP20" s="1">
        <f t="shared" si="16"/>
        <v>0</v>
      </c>
      <c r="AQ20" s="1">
        <f t="shared" si="17"/>
        <v>1</v>
      </c>
      <c r="AR20" s="1">
        <f t="shared" si="18"/>
        <v>0</v>
      </c>
      <c r="AS20" s="1">
        <f t="shared" si="19"/>
        <v>0</v>
      </c>
      <c r="AT20" s="1" t="b">
        <f t="shared" si="20"/>
        <v>0</v>
      </c>
      <c r="AU20" s="1">
        <f t="shared" si="21"/>
        <v>0</v>
      </c>
      <c r="AV20" s="1">
        <f t="shared" si="22"/>
        <v>0</v>
      </c>
      <c r="AW20" s="1">
        <f t="shared" si="23"/>
        <v>0</v>
      </c>
      <c r="BA20" s="54">
        <f t="shared" si="26"/>
        <v>0</v>
      </c>
      <c r="BB20" s="1">
        <f t="shared" si="27"/>
        <v>0</v>
      </c>
      <c r="BC20" s="1">
        <f t="shared" si="28"/>
        <v>0</v>
      </c>
    </row>
    <row r="21" spans="1:55" ht="16.5" customHeight="1">
      <c r="A21" s="58"/>
      <c r="B21" s="59"/>
      <c r="C21" s="60"/>
      <c r="D21" s="71" t="s">
        <v>177</v>
      </c>
      <c r="E21" s="72">
        <v>0</v>
      </c>
      <c r="F21" s="65"/>
      <c r="G21" s="71" t="s">
        <v>177</v>
      </c>
      <c r="H21" s="72">
        <v>0</v>
      </c>
      <c r="I21" s="31" t="s">
        <v>9</v>
      </c>
      <c r="J21" s="62"/>
      <c r="K21" s="95"/>
      <c r="L21" s="66"/>
      <c r="M21" s="56">
        <f t="shared" si="24"/>
        <v>0</v>
      </c>
      <c r="N21" s="57">
        <f t="shared" si="25"/>
        <v>0</v>
      </c>
      <c r="O21" s="79">
        <f t="shared" si="0"/>
      </c>
      <c r="P21" s="79">
        <f t="shared" si="1"/>
      </c>
      <c r="T21" s="1">
        <v>0</v>
      </c>
      <c r="X21" s="1">
        <v>0</v>
      </c>
      <c r="Y21" s="1">
        <f t="shared" si="2"/>
        <v>0</v>
      </c>
      <c r="Z21" s="1">
        <f t="shared" si="3"/>
        <v>0</v>
      </c>
      <c r="AA21" s="1">
        <f t="shared" si="4"/>
        <v>0</v>
      </c>
      <c r="AB21" s="1">
        <f t="shared" si="5"/>
        <v>1</v>
      </c>
      <c r="AC21" s="1">
        <f t="shared" si="6"/>
        <v>0</v>
      </c>
      <c r="AD21" s="1">
        <f t="shared" si="7"/>
        <v>0</v>
      </c>
      <c r="AE21" s="1" t="b">
        <f t="shared" si="8"/>
        <v>0</v>
      </c>
      <c r="AF21" s="1">
        <f t="shared" si="9"/>
        <v>0</v>
      </c>
      <c r="AG21" s="1">
        <f t="shared" si="10"/>
        <v>0</v>
      </c>
      <c r="AH21" s="1">
        <f t="shared" si="11"/>
        <v>0</v>
      </c>
      <c r="AJ21" s="1">
        <f t="shared" si="12"/>
        <v>0</v>
      </c>
      <c r="AK21" s="1">
        <f t="shared" si="13"/>
        <v>5</v>
      </c>
      <c r="AN21" s="1">
        <f t="shared" si="14"/>
        <v>0</v>
      </c>
      <c r="AO21" s="1">
        <f t="shared" si="15"/>
        <v>0</v>
      </c>
      <c r="AP21" s="1">
        <f t="shared" si="16"/>
        <v>0</v>
      </c>
      <c r="AQ21" s="1">
        <f t="shared" si="17"/>
        <v>1</v>
      </c>
      <c r="AR21" s="1">
        <f t="shared" si="18"/>
        <v>0</v>
      </c>
      <c r="AS21" s="1">
        <f t="shared" si="19"/>
        <v>0</v>
      </c>
      <c r="AT21" s="1" t="b">
        <f t="shared" si="20"/>
        <v>0</v>
      </c>
      <c r="AU21" s="1">
        <f t="shared" si="21"/>
        <v>0</v>
      </c>
      <c r="AV21" s="1">
        <f t="shared" si="22"/>
        <v>0</v>
      </c>
      <c r="AW21" s="1">
        <f t="shared" si="23"/>
        <v>0</v>
      </c>
      <c r="BA21" s="54">
        <f t="shared" si="26"/>
        <v>0</v>
      </c>
      <c r="BB21" s="1">
        <f t="shared" si="27"/>
        <v>0</v>
      </c>
      <c r="BC21" s="1">
        <f t="shared" si="28"/>
        <v>0</v>
      </c>
    </row>
    <row r="22" spans="1:55" ht="17.25" customHeight="1">
      <c r="A22" s="58"/>
      <c r="B22" s="59"/>
      <c r="C22" s="60"/>
      <c r="D22" s="71" t="s">
        <v>177</v>
      </c>
      <c r="E22" s="72">
        <v>0</v>
      </c>
      <c r="F22" s="65"/>
      <c r="G22" s="71" t="s">
        <v>177</v>
      </c>
      <c r="H22" s="72">
        <v>0</v>
      </c>
      <c r="I22" s="31" t="s">
        <v>10</v>
      </c>
      <c r="J22" s="62"/>
      <c r="K22" s="95"/>
      <c r="L22" s="66"/>
      <c r="M22" s="56">
        <f t="shared" si="24"/>
        <v>0</v>
      </c>
      <c r="N22" s="57">
        <f t="shared" si="25"/>
        <v>0</v>
      </c>
      <c r="O22" s="79">
        <f t="shared" si="0"/>
      </c>
      <c r="P22" s="79">
        <f t="shared" si="1"/>
      </c>
      <c r="T22" s="1">
        <v>0</v>
      </c>
      <c r="X22" s="1">
        <v>0</v>
      </c>
      <c r="Y22" s="1">
        <f t="shared" si="2"/>
        <v>0</v>
      </c>
      <c r="Z22" s="1">
        <f t="shared" si="3"/>
        <v>0</v>
      </c>
      <c r="AA22" s="1">
        <f t="shared" si="4"/>
        <v>0</v>
      </c>
      <c r="AB22" s="1">
        <f t="shared" si="5"/>
        <v>1</v>
      </c>
      <c r="AC22" s="1">
        <f t="shared" si="6"/>
        <v>0</v>
      </c>
      <c r="AD22" s="1">
        <f t="shared" si="7"/>
        <v>0</v>
      </c>
      <c r="AE22" s="1" t="b">
        <f t="shared" si="8"/>
        <v>0</v>
      </c>
      <c r="AF22" s="1">
        <f t="shared" si="9"/>
        <v>0</v>
      </c>
      <c r="AG22" s="1">
        <f t="shared" si="10"/>
        <v>0</v>
      </c>
      <c r="AH22" s="1">
        <f t="shared" si="11"/>
        <v>0</v>
      </c>
      <c r="AJ22" s="1">
        <f t="shared" si="12"/>
        <v>0</v>
      </c>
      <c r="AK22" s="1">
        <f t="shared" si="13"/>
        <v>5</v>
      </c>
      <c r="AN22" s="1">
        <f t="shared" si="14"/>
        <v>0</v>
      </c>
      <c r="AO22" s="1">
        <f t="shared" si="15"/>
        <v>0</v>
      </c>
      <c r="AP22" s="1">
        <f t="shared" si="16"/>
        <v>0</v>
      </c>
      <c r="AQ22" s="1">
        <f t="shared" si="17"/>
        <v>1</v>
      </c>
      <c r="AR22" s="1">
        <f t="shared" si="18"/>
        <v>0</v>
      </c>
      <c r="AS22" s="1">
        <f t="shared" si="19"/>
        <v>0</v>
      </c>
      <c r="AT22" s="1" t="b">
        <f t="shared" si="20"/>
        <v>0</v>
      </c>
      <c r="AU22" s="1">
        <f t="shared" si="21"/>
        <v>0</v>
      </c>
      <c r="AV22" s="1">
        <f t="shared" si="22"/>
        <v>0</v>
      </c>
      <c r="AW22" s="1">
        <f t="shared" si="23"/>
        <v>0</v>
      </c>
      <c r="BA22" s="54">
        <f t="shared" si="26"/>
        <v>0</v>
      </c>
      <c r="BB22" s="1">
        <f t="shared" si="27"/>
        <v>0</v>
      </c>
      <c r="BC22" s="1">
        <f t="shared" si="28"/>
        <v>0</v>
      </c>
    </row>
    <row r="23" spans="1:55" ht="17.25" customHeight="1">
      <c r="A23" s="58"/>
      <c r="B23" s="59"/>
      <c r="C23" s="60"/>
      <c r="D23" s="71" t="s">
        <v>177</v>
      </c>
      <c r="E23" s="72">
        <v>0</v>
      </c>
      <c r="F23" s="65"/>
      <c r="G23" s="71" t="s">
        <v>177</v>
      </c>
      <c r="H23" s="72">
        <v>0</v>
      </c>
      <c r="I23" s="31" t="s">
        <v>11</v>
      </c>
      <c r="J23" s="62"/>
      <c r="K23" s="95"/>
      <c r="L23" s="66"/>
      <c r="M23" s="56">
        <f t="shared" si="24"/>
        <v>0</v>
      </c>
      <c r="N23" s="57">
        <f t="shared" si="25"/>
        <v>0</v>
      </c>
      <c r="O23" s="79">
        <f t="shared" si="0"/>
      </c>
      <c r="P23" s="79">
        <f t="shared" si="1"/>
      </c>
      <c r="T23" s="1">
        <v>0</v>
      </c>
      <c r="X23" s="1">
        <v>0</v>
      </c>
      <c r="Y23" s="1">
        <f t="shared" si="2"/>
        <v>0</v>
      </c>
      <c r="Z23" s="1">
        <f t="shared" si="3"/>
        <v>0</v>
      </c>
      <c r="AA23" s="1">
        <f t="shared" si="4"/>
        <v>0</v>
      </c>
      <c r="AB23" s="1">
        <f t="shared" si="5"/>
        <v>1</v>
      </c>
      <c r="AC23" s="1">
        <f t="shared" si="6"/>
        <v>0</v>
      </c>
      <c r="AD23" s="1">
        <f t="shared" si="7"/>
        <v>0</v>
      </c>
      <c r="AE23" s="1" t="b">
        <f t="shared" si="8"/>
        <v>0</v>
      </c>
      <c r="AF23" s="1">
        <f t="shared" si="9"/>
        <v>0</v>
      </c>
      <c r="AG23" s="1">
        <f t="shared" si="10"/>
        <v>0</v>
      </c>
      <c r="AH23" s="1">
        <f t="shared" si="11"/>
        <v>0</v>
      </c>
      <c r="AJ23" s="1">
        <f t="shared" si="12"/>
        <v>0</v>
      </c>
      <c r="AK23" s="1">
        <f t="shared" si="13"/>
        <v>5</v>
      </c>
      <c r="AN23" s="1">
        <f t="shared" si="14"/>
        <v>0</v>
      </c>
      <c r="AO23" s="1">
        <f t="shared" si="15"/>
        <v>0</v>
      </c>
      <c r="AP23" s="1">
        <f t="shared" si="16"/>
        <v>0</v>
      </c>
      <c r="AQ23" s="1">
        <f t="shared" si="17"/>
        <v>1</v>
      </c>
      <c r="AR23" s="1">
        <f t="shared" si="18"/>
        <v>0</v>
      </c>
      <c r="AS23" s="1">
        <f t="shared" si="19"/>
        <v>0</v>
      </c>
      <c r="AT23" s="1" t="b">
        <f t="shared" si="20"/>
        <v>0</v>
      </c>
      <c r="AU23" s="1">
        <f t="shared" si="21"/>
        <v>0</v>
      </c>
      <c r="AV23" s="1">
        <f t="shared" si="22"/>
        <v>0</v>
      </c>
      <c r="AW23" s="1">
        <f t="shared" si="23"/>
        <v>0</v>
      </c>
      <c r="BA23" s="54">
        <f t="shared" si="26"/>
        <v>0</v>
      </c>
      <c r="BB23" s="1">
        <f t="shared" si="27"/>
        <v>0</v>
      </c>
      <c r="BC23" s="1">
        <f t="shared" si="28"/>
        <v>0</v>
      </c>
    </row>
    <row r="24" spans="1:55" ht="17.25" customHeight="1">
      <c r="A24" s="58"/>
      <c r="B24" s="59"/>
      <c r="C24" s="60"/>
      <c r="D24" s="71" t="s">
        <v>177</v>
      </c>
      <c r="E24" s="72">
        <v>0</v>
      </c>
      <c r="F24" s="65"/>
      <c r="G24" s="71" t="s">
        <v>177</v>
      </c>
      <c r="H24" s="72">
        <v>0</v>
      </c>
      <c r="I24" s="31" t="s">
        <v>12</v>
      </c>
      <c r="J24" s="62"/>
      <c r="K24" s="95"/>
      <c r="L24" s="66"/>
      <c r="M24" s="56">
        <f t="shared" si="24"/>
        <v>0</v>
      </c>
      <c r="N24" s="57">
        <f t="shared" si="25"/>
        <v>0</v>
      </c>
      <c r="O24" s="79">
        <f t="shared" si="0"/>
      </c>
      <c r="P24" s="79">
        <f t="shared" si="1"/>
      </c>
      <c r="T24" s="1">
        <v>0</v>
      </c>
      <c r="X24" s="1">
        <v>0</v>
      </c>
      <c r="Y24" s="1">
        <f t="shared" si="2"/>
        <v>0</v>
      </c>
      <c r="Z24" s="1">
        <f t="shared" si="3"/>
        <v>0</v>
      </c>
      <c r="AA24" s="1">
        <f t="shared" si="4"/>
        <v>0</v>
      </c>
      <c r="AB24" s="1">
        <f t="shared" si="5"/>
        <v>1</v>
      </c>
      <c r="AC24" s="1">
        <f t="shared" si="6"/>
        <v>0</v>
      </c>
      <c r="AD24" s="1">
        <f t="shared" si="7"/>
        <v>0</v>
      </c>
      <c r="AE24" s="1" t="b">
        <f t="shared" si="8"/>
        <v>0</v>
      </c>
      <c r="AF24" s="1">
        <f t="shared" si="9"/>
        <v>0</v>
      </c>
      <c r="AG24" s="1">
        <f t="shared" si="10"/>
        <v>0</v>
      </c>
      <c r="AH24" s="1">
        <f t="shared" si="11"/>
        <v>0</v>
      </c>
      <c r="AJ24" s="1">
        <f t="shared" si="12"/>
        <v>0</v>
      </c>
      <c r="AK24" s="1">
        <f t="shared" si="13"/>
        <v>5</v>
      </c>
      <c r="AN24" s="1">
        <f t="shared" si="14"/>
        <v>0</v>
      </c>
      <c r="AO24" s="1">
        <f t="shared" si="15"/>
        <v>0</v>
      </c>
      <c r="AP24" s="1">
        <f t="shared" si="16"/>
        <v>0</v>
      </c>
      <c r="AQ24" s="1">
        <f t="shared" si="17"/>
        <v>1</v>
      </c>
      <c r="AR24" s="1">
        <f t="shared" si="18"/>
        <v>0</v>
      </c>
      <c r="AS24" s="1">
        <f t="shared" si="19"/>
        <v>0</v>
      </c>
      <c r="AT24" s="1" t="b">
        <f t="shared" si="20"/>
        <v>0</v>
      </c>
      <c r="AU24" s="1">
        <f t="shared" si="21"/>
        <v>0</v>
      </c>
      <c r="AV24" s="1">
        <f t="shared" si="22"/>
        <v>0</v>
      </c>
      <c r="AW24" s="1">
        <f t="shared" si="23"/>
        <v>0</v>
      </c>
      <c r="BA24" s="54">
        <f t="shared" si="26"/>
        <v>0</v>
      </c>
      <c r="BB24" s="1">
        <f t="shared" si="27"/>
        <v>0</v>
      </c>
      <c r="BC24" s="1">
        <f t="shared" si="28"/>
        <v>0</v>
      </c>
    </row>
    <row r="25" spans="1:55" ht="17.25" customHeight="1">
      <c r="A25" s="58"/>
      <c r="B25" s="59"/>
      <c r="C25" s="60"/>
      <c r="D25" s="71" t="s">
        <v>177</v>
      </c>
      <c r="E25" s="72">
        <v>0</v>
      </c>
      <c r="F25" s="62"/>
      <c r="G25" s="71" t="s">
        <v>177</v>
      </c>
      <c r="H25" s="72">
        <v>0</v>
      </c>
      <c r="I25" s="31" t="s">
        <v>13</v>
      </c>
      <c r="J25" s="62"/>
      <c r="K25" s="95"/>
      <c r="L25" s="67"/>
      <c r="M25" s="56">
        <f t="shared" si="24"/>
        <v>0</v>
      </c>
      <c r="N25" s="57">
        <f t="shared" si="25"/>
        <v>0</v>
      </c>
      <c r="O25" s="79">
        <f t="shared" si="0"/>
      </c>
      <c r="P25" s="79">
        <f t="shared" si="1"/>
      </c>
      <c r="T25" s="1">
        <v>0</v>
      </c>
      <c r="X25" s="1">
        <v>0</v>
      </c>
      <c r="Y25" s="1">
        <f t="shared" si="2"/>
        <v>0</v>
      </c>
      <c r="Z25" s="1">
        <f t="shared" si="3"/>
        <v>0</v>
      </c>
      <c r="AA25" s="1">
        <f t="shared" si="4"/>
        <v>0</v>
      </c>
      <c r="AB25" s="1">
        <f t="shared" si="5"/>
        <v>1</v>
      </c>
      <c r="AC25" s="1">
        <f t="shared" si="6"/>
        <v>0</v>
      </c>
      <c r="AD25" s="1">
        <f t="shared" si="7"/>
        <v>0</v>
      </c>
      <c r="AE25" s="1" t="b">
        <f t="shared" si="8"/>
        <v>0</v>
      </c>
      <c r="AF25" s="1">
        <f t="shared" si="9"/>
        <v>0</v>
      </c>
      <c r="AG25" s="1">
        <f t="shared" si="10"/>
        <v>0</v>
      </c>
      <c r="AH25" s="1">
        <f t="shared" si="11"/>
        <v>0</v>
      </c>
      <c r="AJ25" s="1">
        <f t="shared" si="12"/>
        <v>0</v>
      </c>
      <c r="AK25" s="1">
        <f t="shared" si="13"/>
        <v>5</v>
      </c>
      <c r="AN25" s="1">
        <f t="shared" si="14"/>
        <v>0</v>
      </c>
      <c r="AO25" s="1">
        <f t="shared" si="15"/>
        <v>0</v>
      </c>
      <c r="AP25" s="1">
        <f t="shared" si="16"/>
        <v>0</v>
      </c>
      <c r="AQ25" s="1">
        <f t="shared" si="17"/>
        <v>1</v>
      </c>
      <c r="AR25" s="1">
        <f t="shared" si="18"/>
        <v>0</v>
      </c>
      <c r="AS25" s="1">
        <f t="shared" si="19"/>
        <v>0</v>
      </c>
      <c r="AT25" s="1" t="b">
        <f t="shared" si="20"/>
        <v>0</v>
      </c>
      <c r="AU25" s="1">
        <f t="shared" si="21"/>
        <v>0</v>
      </c>
      <c r="AV25" s="1">
        <f t="shared" si="22"/>
        <v>0</v>
      </c>
      <c r="AW25" s="1">
        <f t="shared" si="23"/>
        <v>0</v>
      </c>
      <c r="BA25" s="54">
        <f t="shared" si="26"/>
        <v>0</v>
      </c>
      <c r="BB25" s="1">
        <f t="shared" si="27"/>
        <v>0</v>
      </c>
      <c r="BC25" s="1">
        <f t="shared" si="28"/>
        <v>0</v>
      </c>
    </row>
    <row r="26" spans="1:55" ht="17.25" customHeight="1">
      <c r="A26" s="61"/>
      <c r="B26" s="62"/>
      <c r="C26" s="63"/>
      <c r="D26" s="71" t="s">
        <v>177</v>
      </c>
      <c r="E26" s="72">
        <v>0</v>
      </c>
      <c r="F26" s="62"/>
      <c r="G26" s="71" t="s">
        <v>177</v>
      </c>
      <c r="H26" s="72">
        <v>0</v>
      </c>
      <c r="I26" s="32" t="s">
        <v>14</v>
      </c>
      <c r="J26" s="62"/>
      <c r="K26" s="95"/>
      <c r="L26" s="66"/>
      <c r="M26" s="56">
        <f t="shared" si="24"/>
        <v>0</v>
      </c>
      <c r="N26" s="57">
        <f t="shared" si="25"/>
        <v>0</v>
      </c>
      <c r="O26" s="79">
        <f>IF(K26&lt;&gt;0,AH26,"")</f>
      </c>
      <c r="P26" s="79">
        <f>IF(K26&lt;&gt;0,AW26,"")</f>
      </c>
      <c r="T26" s="1">
        <v>0</v>
      </c>
      <c r="X26" s="1">
        <v>0</v>
      </c>
      <c r="Y26" s="1">
        <f t="shared" si="2"/>
        <v>0</v>
      </c>
      <c r="Z26" s="1">
        <f>X26/$Z$4</f>
        <v>0</v>
      </c>
      <c r="AA26" s="1">
        <f>(T26-$T$8)*2/$Z$4</f>
        <v>0</v>
      </c>
      <c r="AB26" s="1">
        <f>SIN(Y26)*SIN(Z26)+COS(Y26)*COS(Z26)*COS(AA26)</f>
        <v>1</v>
      </c>
      <c r="AC26" s="1">
        <f t="shared" si="6"/>
        <v>0</v>
      </c>
      <c r="AD26" s="1">
        <f t="shared" si="7"/>
        <v>0</v>
      </c>
      <c r="AE26" s="1" t="b">
        <f>IF(Y26&lt;&gt;Z26,90*(1+ABS(Y26-Z26)/(Y26-Z26)))</f>
        <v>0</v>
      </c>
      <c r="AF26" s="1">
        <f>IF(AA26&lt;&gt;0,90+$Z$4*ATAN((SIN(Y26)*AB26-SIN(Z26))/(SIN(AA26)*COS(Y26)^2)),AE26*1)</f>
        <v>0</v>
      </c>
      <c r="AG26" s="1">
        <f>IF(SIN(AA26)&lt;0,AF26+180,AF26*1)</f>
        <v>0</v>
      </c>
      <c r="AH26" s="1">
        <f t="shared" si="11"/>
        <v>0</v>
      </c>
      <c r="AJ26" s="1">
        <f>6365.11*AD26</f>
        <v>0</v>
      </c>
      <c r="AK26" s="1">
        <f t="shared" si="13"/>
        <v>5</v>
      </c>
      <c r="AN26" s="1">
        <f>X26/$Z$4</f>
        <v>0</v>
      </c>
      <c r="AO26" s="1">
        <f t="shared" si="15"/>
        <v>0</v>
      </c>
      <c r="AP26" s="1">
        <f>($T$8-T26)*2/$Z$4</f>
        <v>0</v>
      </c>
      <c r="AQ26" s="1">
        <f>SIN(AN26)*SIN(AO26)+COS(AN26)*COS(AO26)*COS(AP26)</f>
        <v>1</v>
      </c>
      <c r="AR26" s="1">
        <f t="shared" si="18"/>
        <v>0</v>
      </c>
      <c r="AS26" s="1">
        <f>IF(AC26&lt;0,180/$Z$4+AC26,AC26)</f>
        <v>0</v>
      </c>
      <c r="AT26" s="1" t="b">
        <f>IF(AN26&lt;&gt;AO26,90*(1+ABS(AN26-AO26)/(AN26-AO26)))</f>
        <v>0</v>
      </c>
      <c r="AU26" s="1">
        <f>IF(AP26&lt;&gt;0,90+$Z$4*ATAN((SIN(AN26)*AQ26-SIN(AO26))/(SIN(AP26)*COS(AN26)^2)),AT26*1)</f>
        <v>0</v>
      </c>
      <c r="AV26" s="1">
        <f>IF(SIN(AP26)&lt;0,AU26+180,AU26*1)</f>
        <v>0</v>
      </c>
      <c r="AW26" s="1">
        <f t="shared" si="23"/>
        <v>0</v>
      </c>
      <c r="BA26" s="54">
        <f t="shared" si="26"/>
        <v>0</v>
      </c>
      <c r="BB26" s="1">
        <f t="shared" si="27"/>
        <v>0</v>
      </c>
      <c r="BC26" s="1">
        <f t="shared" si="28"/>
        <v>0</v>
      </c>
    </row>
    <row r="27" spans="1:55" ht="17.25" customHeight="1">
      <c r="A27" s="61"/>
      <c r="B27" s="62"/>
      <c r="C27" s="63"/>
      <c r="D27" s="71" t="s">
        <v>177</v>
      </c>
      <c r="E27" s="72">
        <v>0</v>
      </c>
      <c r="F27" s="62"/>
      <c r="G27" s="71" t="s">
        <v>177</v>
      </c>
      <c r="H27" s="72">
        <v>0</v>
      </c>
      <c r="I27" s="32" t="s">
        <v>15</v>
      </c>
      <c r="J27" s="62"/>
      <c r="K27" s="95"/>
      <c r="L27" s="66"/>
      <c r="M27" s="56">
        <f t="shared" si="24"/>
        <v>0</v>
      </c>
      <c r="N27" s="57">
        <f t="shared" si="25"/>
        <v>0</v>
      </c>
      <c r="O27" s="79">
        <f t="shared" si="0"/>
      </c>
      <c r="P27" s="79">
        <f t="shared" si="1"/>
      </c>
      <c r="T27" s="1">
        <v>0</v>
      </c>
      <c r="X27" s="1">
        <v>0</v>
      </c>
      <c r="Y27" s="1">
        <f t="shared" si="2"/>
        <v>0</v>
      </c>
      <c r="Z27" s="1">
        <f t="shared" si="3"/>
        <v>0</v>
      </c>
      <c r="AA27" s="1">
        <f t="shared" si="4"/>
        <v>0</v>
      </c>
      <c r="AB27" s="1">
        <f t="shared" si="5"/>
        <v>1</v>
      </c>
      <c r="AC27" s="1">
        <f t="shared" si="6"/>
        <v>0</v>
      </c>
      <c r="AD27" s="1">
        <f t="shared" si="7"/>
        <v>0</v>
      </c>
      <c r="AE27" s="1" t="b">
        <f t="shared" si="8"/>
        <v>0</v>
      </c>
      <c r="AF27" s="1">
        <f t="shared" si="9"/>
        <v>0</v>
      </c>
      <c r="AG27" s="1">
        <f t="shared" si="10"/>
        <v>0</v>
      </c>
      <c r="AH27" s="1">
        <f t="shared" si="11"/>
        <v>0</v>
      </c>
      <c r="AJ27" s="1">
        <f t="shared" si="12"/>
        <v>0</v>
      </c>
      <c r="AK27" s="1">
        <f t="shared" si="13"/>
        <v>5</v>
      </c>
      <c r="AN27" s="1">
        <f t="shared" si="14"/>
        <v>0</v>
      </c>
      <c r="AO27" s="1">
        <f t="shared" si="15"/>
        <v>0</v>
      </c>
      <c r="AP27" s="1">
        <f t="shared" si="16"/>
        <v>0</v>
      </c>
      <c r="AQ27" s="1">
        <f t="shared" si="17"/>
        <v>1</v>
      </c>
      <c r="AR27" s="1">
        <f t="shared" si="18"/>
        <v>0</v>
      </c>
      <c r="AS27" s="1">
        <f t="shared" si="19"/>
        <v>0</v>
      </c>
      <c r="AT27" s="1" t="b">
        <f t="shared" si="20"/>
        <v>0</v>
      </c>
      <c r="AU27" s="1">
        <f t="shared" si="21"/>
        <v>0</v>
      </c>
      <c r="AV27" s="1">
        <f t="shared" si="22"/>
        <v>0</v>
      </c>
      <c r="AW27" s="1">
        <f t="shared" si="23"/>
        <v>0</v>
      </c>
      <c r="BA27" s="54">
        <f t="shared" si="26"/>
        <v>0</v>
      </c>
      <c r="BB27" s="1">
        <f t="shared" si="27"/>
        <v>0</v>
      </c>
      <c r="BC27" s="1">
        <f t="shared" si="28"/>
        <v>0</v>
      </c>
    </row>
    <row r="28" spans="1:55" ht="17.25" customHeight="1">
      <c r="A28" s="61"/>
      <c r="B28" s="62"/>
      <c r="C28" s="63"/>
      <c r="D28" s="71" t="s">
        <v>177</v>
      </c>
      <c r="E28" s="72">
        <v>0</v>
      </c>
      <c r="F28" s="62"/>
      <c r="G28" s="71" t="s">
        <v>177</v>
      </c>
      <c r="H28" s="72">
        <v>0</v>
      </c>
      <c r="I28" s="32" t="s">
        <v>16</v>
      </c>
      <c r="J28" s="62"/>
      <c r="K28" s="95"/>
      <c r="L28" s="66"/>
      <c r="M28" s="56">
        <f t="shared" si="24"/>
        <v>0</v>
      </c>
      <c r="N28" s="57">
        <f t="shared" si="25"/>
        <v>0</v>
      </c>
      <c r="O28" s="79">
        <f t="shared" si="0"/>
      </c>
      <c r="P28" s="79">
        <f t="shared" si="1"/>
      </c>
      <c r="T28" s="1">
        <v>0</v>
      </c>
      <c r="X28" s="1">
        <v>0</v>
      </c>
      <c r="Y28" s="1">
        <f t="shared" si="2"/>
        <v>0</v>
      </c>
      <c r="Z28" s="1">
        <f t="shared" si="3"/>
        <v>0</v>
      </c>
      <c r="AA28" s="1">
        <f t="shared" si="4"/>
        <v>0</v>
      </c>
      <c r="AB28" s="1">
        <f t="shared" si="5"/>
        <v>1</v>
      </c>
      <c r="AC28" s="1">
        <f t="shared" si="6"/>
        <v>0</v>
      </c>
      <c r="AD28" s="1">
        <f t="shared" si="7"/>
        <v>0</v>
      </c>
      <c r="AE28" s="1" t="b">
        <f t="shared" si="8"/>
        <v>0</v>
      </c>
      <c r="AF28" s="1">
        <f t="shared" si="9"/>
        <v>0</v>
      </c>
      <c r="AG28" s="1">
        <f t="shared" si="10"/>
        <v>0</v>
      </c>
      <c r="AH28" s="1">
        <f t="shared" si="11"/>
        <v>0</v>
      </c>
      <c r="AJ28" s="1">
        <f t="shared" si="12"/>
        <v>0</v>
      </c>
      <c r="AK28" s="1">
        <f t="shared" si="13"/>
        <v>5</v>
      </c>
      <c r="AN28" s="1">
        <f t="shared" si="14"/>
        <v>0</v>
      </c>
      <c r="AO28" s="1">
        <f t="shared" si="15"/>
        <v>0</v>
      </c>
      <c r="AP28" s="1">
        <f t="shared" si="16"/>
        <v>0</v>
      </c>
      <c r="AQ28" s="1">
        <f t="shared" si="17"/>
        <v>1</v>
      </c>
      <c r="AR28" s="1">
        <f t="shared" si="18"/>
        <v>0</v>
      </c>
      <c r="AS28" s="1">
        <f t="shared" si="19"/>
        <v>0</v>
      </c>
      <c r="AT28" s="1" t="b">
        <f t="shared" si="20"/>
        <v>0</v>
      </c>
      <c r="AU28" s="1">
        <f t="shared" si="21"/>
        <v>0</v>
      </c>
      <c r="AV28" s="1">
        <f t="shared" si="22"/>
        <v>0</v>
      </c>
      <c r="AW28" s="1">
        <f t="shared" si="23"/>
        <v>0</v>
      </c>
      <c r="BA28" s="54">
        <f t="shared" si="26"/>
        <v>0</v>
      </c>
      <c r="BB28" s="1">
        <f t="shared" si="27"/>
        <v>0</v>
      </c>
      <c r="BC28" s="1">
        <f t="shared" si="28"/>
        <v>0</v>
      </c>
    </row>
    <row r="29" spans="1:55" s="29" customFormat="1" ht="16.5" customHeight="1">
      <c r="A29" s="64"/>
      <c r="B29" s="62"/>
      <c r="C29" s="63"/>
      <c r="D29" s="71" t="s">
        <v>177</v>
      </c>
      <c r="E29" s="72">
        <v>0</v>
      </c>
      <c r="F29" s="62"/>
      <c r="G29" s="71" t="s">
        <v>177</v>
      </c>
      <c r="H29" s="72">
        <v>0</v>
      </c>
      <c r="I29" s="32" t="s">
        <v>17</v>
      </c>
      <c r="J29" s="62"/>
      <c r="K29" s="95"/>
      <c r="L29" s="66"/>
      <c r="M29" s="56">
        <f t="shared" si="24"/>
        <v>0</v>
      </c>
      <c r="N29" s="57">
        <f t="shared" si="25"/>
        <v>0</v>
      </c>
      <c r="O29" s="79">
        <f t="shared" si="0"/>
      </c>
      <c r="P29" s="79">
        <f t="shared" si="1"/>
      </c>
      <c r="Q29" s="1"/>
      <c r="R29" s="1"/>
      <c r="S29" s="1"/>
      <c r="T29" s="1">
        <v>0</v>
      </c>
      <c r="U29" s="1"/>
      <c r="V29" s="1"/>
      <c r="W29" s="1"/>
      <c r="X29" s="1">
        <v>0</v>
      </c>
      <c r="Y29" s="1">
        <f t="shared" si="2"/>
        <v>0</v>
      </c>
      <c r="Z29" s="1">
        <f t="shared" si="3"/>
        <v>0</v>
      </c>
      <c r="AA29" s="1">
        <f t="shared" si="4"/>
        <v>0</v>
      </c>
      <c r="AB29" s="1">
        <f t="shared" si="5"/>
        <v>1</v>
      </c>
      <c r="AC29" s="1">
        <f t="shared" si="6"/>
        <v>0</v>
      </c>
      <c r="AD29" s="1">
        <f t="shared" si="7"/>
        <v>0</v>
      </c>
      <c r="AE29" s="1" t="b">
        <f t="shared" si="8"/>
        <v>0</v>
      </c>
      <c r="AF29" s="1">
        <f t="shared" si="9"/>
        <v>0</v>
      </c>
      <c r="AG29" s="1">
        <f t="shared" si="10"/>
        <v>0</v>
      </c>
      <c r="AH29" s="1">
        <f t="shared" si="11"/>
        <v>0</v>
      </c>
      <c r="AJ29" s="1">
        <f t="shared" si="12"/>
        <v>0</v>
      </c>
      <c r="AK29" s="1">
        <f t="shared" si="13"/>
        <v>5</v>
      </c>
      <c r="AN29" s="1">
        <f t="shared" si="14"/>
        <v>0</v>
      </c>
      <c r="AO29" s="1">
        <f t="shared" si="15"/>
        <v>0</v>
      </c>
      <c r="AP29" s="1">
        <f t="shared" si="16"/>
        <v>0</v>
      </c>
      <c r="AQ29" s="1">
        <f t="shared" si="17"/>
        <v>1</v>
      </c>
      <c r="AR29" s="1">
        <f t="shared" si="18"/>
        <v>0</v>
      </c>
      <c r="AS29" s="1">
        <f t="shared" si="19"/>
        <v>0</v>
      </c>
      <c r="AT29" s="1" t="b">
        <f t="shared" si="20"/>
        <v>0</v>
      </c>
      <c r="AU29" s="1">
        <f t="shared" si="21"/>
        <v>0</v>
      </c>
      <c r="AV29" s="1">
        <f t="shared" si="22"/>
        <v>0</v>
      </c>
      <c r="AW29" s="1">
        <f t="shared" si="23"/>
        <v>0</v>
      </c>
      <c r="BA29" s="54">
        <f t="shared" si="26"/>
        <v>0</v>
      </c>
      <c r="BB29" s="1">
        <f t="shared" si="27"/>
        <v>0</v>
      </c>
      <c r="BC29" s="1">
        <f t="shared" si="28"/>
        <v>0</v>
      </c>
    </row>
    <row r="30" spans="1:55" ht="17.25" customHeight="1">
      <c r="A30" s="61"/>
      <c r="B30" s="62"/>
      <c r="C30" s="63"/>
      <c r="D30" s="71" t="s">
        <v>177</v>
      </c>
      <c r="E30" s="72">
        <v>0</v>
      </c>
      <c r="F30" s="62"/>
      <c r="G30" s="71" t="s">
        <v>177</v>
      </c>
      <c r="H30" s="72">
        <v>0</v>
      </c>
      <c r="I30" s="32" t="s">
        <v>18</v>
      </c>
      <c r="J30" s="62"/>
      <c r="K30" s="95"/>
      <c r="L30" s="66"/>
      <c r="M30" s="56">
        <f t="shared" si="24"/>
        <v>0</v>
      </c>
      <c r="N30" s="57">
        <f t="shared" si="25"/>
        <v>0</v>
      </c>
      <c r="O30" s="79">
        <f t="shared" si="0"/>
      </c>
      <c r="P30" s="79">
        <f t="shared" si="1"/>
      </c>
      <c r="T30" s="1">
        <v>0</v>
      </c>
      <c r="X30" s="1">
        <v>0</v>
      </c>
      <c r="Y30" s="1">
        <f t="shared" si="2"/>
        <v>0</v>
      </c>
      <c r="Z30" s="1">
        <f t="shared" si="3"/>
        <v>0</v>
      </c>
      <c r="AA30" s="1">
        <f t="shared" si="4"/>
        <v>0</v>
      </c>
      <c r="AB30" s="1">
        <f t="shared" si="5"/>
        <v>1</v>
      </c>
      <c r="AC30" s="1">
        <f t="shared" si="6"/>
        <v>0</v>
      </c>
      <c r="AD30" s="1">
        <f t="shared" si="7"/>
        <v>0</v>
      </c>
      <c r="AE30" s="1" t="b">
        <f t="shared" si="8"/>
        <v>0</v>
      </c>
      <c r="AF30" s="1">
        <f t="shared" si="9"/>
        <v>0</v>
      </c>
      <c r="AG30" s="1">
        <f t="shared" si="10"/>
        <v>0</v>
      </c>
      <c r="AH30" s="1">
        <f t="shared" si="11"/>
        <v>0</v>
      </c>
      <c r="AJ30" s="1">
        <f t="shared" si="12"/>
        <v>0</v>
      </c>
      <c r="AK30" s="1">
        <f t="shared" si="13"/>
        <v>5</v>
      </c>
      <c r="AN30" s="1">
        <f t="shared" si="14"/>
        <v>0</v>
      </c>
      <c r="AO30" s="1">
        <f t="shared" si="15"/>
        <v>0</v>
      </c>
      <c r="AP30" s="1">
        <f t="shared" si="16"/>
        <v>0</v>
      </c>
      <c r="AQ30" s="1">
        <f t="shared" si="17"/>
        <v>1</v>
      </c>
      <c r="AR30" s="1">
        <f t="shared" si="18"/>
        <v>0</v>
      </c>
      <c r="AS30" s="1">
        <f t="shared" si="19"/>
        <v>0</v>
      </c>
      <c r="AT30" s="1" t="b">
        <f t="shared" si="20"/>
        <v>0</v>
      </c>
      <c r="AU30" s="1">
        <f t="shared" si="21"/>
        <v>0</v>
      </c>
      <c r="AV30" s="1">
        <f t="shared" si="22"/>
        <v>0</v>
      </c>
      <c r="AW30" s="1">
        <f t="shared" si="23"/>
        <v>0</v>
      </c>
      <c r="BA30" s="54">
        <f t="shared" si="26"/>
        <v>0</v>
      </c>
      <c r="BB30" s="1">
        <f t="shared" si="27"/>
        <v>0</v>
      </c>
      <c r="BC30" s="1">
        <f t="shared" si="28"/>
        <v>0</v>
      </c>
    </row>
    <row r="31" spans="1:55" s="29" customFormat="1" ht="17.25" customHeight="1">
      <c r="A31" s="61"/>
      <c r="B31" s="62"/>
      <c r="C31" s="63"/>
      <c r="D31" s="71" t="s">
        <v>177</v>
      </c>
      <c r="E31" s="72">
        <v>0</v>
      </c>
      <c r="F31" s="62"/>
      <c r="G31" s="71" t="s">
        <v>177</v>
      </c>
      <c r="H31" s="72">
        <v>0</v>
      </c>
      <c r="I31" s="32" t="s">
        <v>19</v>
      </c>
      <c r="J31" s="62"/>
      <c r="K31" s="95"/>
      <c r="L31" s="66"/>
      <c r="M31" s="56">
        <f t="shared" si="24"/>
        <v>0</v>
      </c>
      <c r="N31" s="57">
        <f t="shared" si="25"/>
        <v>0</v>
      </c>
      <c r="O31" s="79">
        <f t="shared" si="0"/>
      </c>
      <c r="P31" s="79">
        <f t="shared" si="1"/>
      </c>
      <c r="Q31" s="1"/>
      <c r="R31" s="1"/>
      <c r="S31" s="1"/>
      <c r="T31" s="1">
        <v>0</v>
      </c>
      <c r="U31" s="1"/>
      <c r="V31" s="1"/>
      <c r="W31" s="1"/>
      <c r="X31" s="1">
        <v>0</v>
      </c>
      <c r="Y31" s="1">
        <f t="shared" si="2"/>
        <v>0</v>
      </c>
      <c r="Z31" s="1">
        <f t="shared" si="3"/>
        <v>0</v>
      </c>
      <c r="AA31" s="1">
        <f t="shared" si="4"/>
        <v>0</v>
      </c>
      <c r="AB31" s="1">
        <f t="shared" si="5"/>
        <v>1</v>
      </c>
      <c r="AC31" s="1">
        <f t="shared" si="6"/>
        <v>0</v>
      </c>
      <c r="AD31" s="1">
        <f t="shared" si="7"/>
        <v>0</v>
      </c>
      <c r="AE31" s="1" t="b">
        <f t="shared" si="8"/>
        <v>0</v>
      </c>
      <c r="AF31" s="1">
        <f t="shared" si="9"/>
        <v>0</v>
      </c>
      <c r="AG31" s="1">
        <f t="shared" si="10"/>
        <v>0</v>
      </c>
      <c r="AH31" s="1">
        <f t="shared" si="11"/>
        <v>0</v>
      </c>
      <c r="AI31" s="1"/>
      <c r="AJ31" s="1">
        <f t="shared" si="12"/>
        <v>0</v>
      </c>
      <c r="AK31" s="1">
        <f t="shared" si="13"/>
        <v>5</v>
      </c>
      <c r="AL31" s="1"/>
      <c r="AM31" s="1"/>
      <c r="AN31" s="1">
        <f t="shared" si="14"/>
        <v>0</v>
      </c>
      <c r="AO31" s="1">
        <f t="shared" si="15"/>
        <v>0</v>
      </c>
      <c r="AP31" s="1">
        <f t="shared" si="16"/>
        <v>0</v>
      </c>
      <c r="AQ31" s="1">
        <f t="shared" si="17"/>
        <v>1</v>
      </c>
      <c r="AR31" s="1">
        <f t="shared" si="18"/>
        <v>0</v>
      </c>
      <c r="AS31" s="1">
        <f t="shared" si="19"/>
        <v>0</v>
      </c>
      <c r="AT31" s="1" t="b">
        <f t="shared" si="20"/>
        <v>0</v>
      </c>
      <c r="AU31" s="1">
        <f t="shared" si="21"/>
        <v>0</v>
      </c>
      <c r="AV31" s="1">
        <f t="shared" si="22"/>
        <v>0</v>
      </c>
      <c r="AW31" s="1">
        <f t="shared" si="23"/>
        <v>0</v>
      </c>
      <c r="AX31" s="1"/>
      <c r="AY31" s="1"/>
      <c r="AZ31" s="1"/>
      <c r="BA31" s="54">
        <f t="shared" si="26"/>
        <v>0</v>
      </c>
      <c r="BB31" s="1">
        <f t="shared" si="27"/>
        <v>0</v>
      </c>
      <c r="BC31" s="1">
        <f t="shared" si="28"/>
        <v>0</v>
      </c>
    </row>
    <row r="32" spans="1:55" s="29" customFormat="1" ht="18" customHeight="1">
      <c r="A32" s="61"/>
      <c r="B32" s="62"/>
      <c r="C32" s="63"/>
      <c r="D32" s="71" t="s">
        <v>177</v>
      </c>
      <c r="E32" s="72">
        <v>0</v>
      </c>
      <c r="F32" s="62"/>
      <c r="G32" s="71" t="s">
        <v>177</v>
      </c>
      <c r="H32" s="72">
        <v>0</v>
      </c>
      <c r="I32" s="32" t="s">
        <v>42</v>
      </c>
      <c r="J32" s="62"/>
      <c r="K32" s="95"/>
      <c r="L32" s="66"/>
      <c r="M32" s="56">
        <f t="shared" si="24"/>
        <v>0</v>
      </c>
      <c r="N32" s="57">
        <f t="shared" si="25"/>
        <v>0</v>
      </c>
      <c r="O32" s="79">
        <f t="shared" si="0"/>
      </c>
      <c r="P32" s="79">
        <f t="shared" si="1"/>
      </c>
      <c r="Q32" s="1"/>
      <c r="R32" s="1"/>
      <c r="S32" s="1"/>
      <c r="T32" s="1">
        <v>0</v>
      </c>
      <c r="U32" s="1"/>
      <c r="V32" s="1"/>
      <c r="W32" s="1"/>
      <c r="X32" s="1">
        <v>0</v>
      </c>
      <c r="Y32" s="1">
        <f t="shared" si="2"/>
        <v>0</v>
      </c>
      <c r="Z32" s="1">
        <f t="shared" si="3"/>
        <v>0</v>
      </c>
      <c r="AA32" s="1">
        <f t="shared" si="4"/>
        <v>0</v>
      </c>
      <c r="AB32" s="1">
        <f t="shared" si="5"/>
        <v>1</v>
      </c>
      <c r="AC32" s="1">
        <f t="shared" si="6"/>
        <v>0</v>
      </c>
      <c r="AD32" s="1">
        <f t="shared" si="7"/>
        <v>0</v>
      </c>
      <c r="AE32" s="1" t="b">
        <f t="shared" si="8"/>
        <v>0</v>
      </c>
      <c r="AF32" s="1">
        <f t="shared" si="9"/>
        <v>0</v>
      </c>
      <c r="AG32" s="1">
        <f t="shared" si="10"/>
        <v>0</v>
      </c>
      <c r="AH32" s="1">
        <f t="shared" si="11"/>
        <v>0</v>
      </c>
      <c r="AI32" s="1"/>
      <c r="AJ32" s="1">
        <f t="shared" si="12"/>
        <v>0</v>
      </c>
      <c r="AK32" s="1">
        <f t="shared" si="13"/>
        <v>5</v>
      </c>
      <c r="AL32" s="1"/>
      <c r="AM32" s="1"/>
      <c r="AN32" s="1">
        <f t="shared" si="14"/>
        <v>0</v>
      </c>
      <c r="AO32" s="1">
        <f t="shared" si="15"/>
        <v>0</v>
      </c>
      <c r="AP32" s="1">
        <f t="shared" si="16"/>
        <v>0</v>
      </c>
      <c r="AQ32" s="1">
        <f t="shared" si="17"/>
        <v>1</v>
      </c>
      <c r="AR32" s="1">
        <f t="shared" si="18"/>
        <v>0</v>
      </c>
      <c r="AS32" s="1">
        <f t="shared" si="19"/>
        <v>0</v>
      </c>
      <c r="AT32" s="1" t="b">
        <f t="shared" si="20"/>
        <v>0</v>
      </c>
      <c r="AU32" s="1">
        <f t="shared" si="21"/>
        <v>0</v>
      </c>
      <c r="AV32" s="1">
        <f t="shared" si="22"/>
        <v>0</v>
      </c>
      <c r="AW32" s="1">
        <f t="shared" si="23"/>
        <v>0</v>
      </c>
      <c r="AX32" s="1"/>
      <c r="AY32" s="1"/>
      <c r="AZ32" s="1"/>
      <c r="BA32" s="54">
        <f t="shared" si="26"/>
        <v>0</v>
      </c>
      <c r="BB32" s="1">
        <f t="shared" si="27"/>
        <v>0</v>
      </c>
      <c r="BC32" s="1">
        <f t="shared" si="28"/>
        <v>0</v>
      </c>
    </row>
    <row r="33" spans="1:55" s="29" customFormat="1" ht="15">
      <c r="A33" s="61"/>
      <c r="B33" s="62"/>
      <c r="C33" s="63"/>
      <c r="D33" s="71" t="s">
        <v>177</v>
      </c>
      <c r="E33" s="72">
        <v>0</v>
      </c>
      <c r="F33" s="62"/>
      <c r="G33" s="71" t="s">
        <v>177</v>
      </c>
      <c r="H33" s="72">
        <v>0</v>
      </c>
      <c r="I33" s="32" t="s">
        <v>43</v>
      </c>
      <c r="J33" s="62"/>
      <c r="K33" s="95"/>
      <c r="L33" s="66"/>
      <c r="M33" s="56">
        <f t="shared" si="24"/>
        <v>0</v>
      </c>
      <c r="N33" s="57">
        <f t="shared" si="25"/>
        <v>0</v>
      </c>
      <c r="O33" s="79">
        <f t="shared" si="0"/>
      </c>
      <c r="P33" s="79">
        <f t="shared" si="1"/>
      </c>
      <c r="Q33" s="1"/>
      <c r="R33" s="1"/>
      <c r="S33" s="1"/>
      <c r="T33" s="1">
        <v>0</v>
      </c>
      <c r="U33" s="1"/>
      <c r="V33" s="1"/>
      <c r="W33" s="1"/>
      <c r="X33" s="1">
        <v>0</v>
      </c>
      <c r="Y33" s="1">
        <f t="shared" si="2"/>
        <v>0</v>
      </c>
      <c r="Z33" s="1">
        <f t="shared" si="3"/>
        <v>0</v>
      </c>
      <c r="AA33" s="1">
        <f t="shared" si="4"/>
        <v>0</v>
      </c>
      <c r="AB33" s="1">
        <f t="shared" si="5"/>
        <v>1</v>
      </c>
      <c r="AC33" s="1">
        <f t="shared" si="6"/>
        <v>0</v>
      </c>
      <c r="AD33" s="1">
        <f t="shared" si="7"/>
        <v>0</v>
      </c>
      <c r="AE33" s="1" t="b">
        <f t="shared" si="8"/>
        <v>0</v>
      </c>
      <c r="AF33" s="1">
        <f t="shared" si="9"/>
        <v>0</v>
      </c>
      <c r="AG33" s="1">
        <f t="shared" si="10"/>
        <v>0</v>
      </c>
      <c r="AH33" s="1">
        <f t="shared" si="11"/>
        <v>0</v>
      </c>
      <c r="AI33" s="1"/>
      <c r="AJ33" s="1">
        <f t="shared" si="12"/>
        <v>0</v>
      </c>
      <c r="AK33" s="1">
        <f t="shared" si="13"/>
        <v>5</v>
      </c>
      <c r="AL33" s="1"/>
      <c r="AM33" s="1"/>
      <c r="AN33" s="1">
        <f t="shared" si="14"/>
        <v>0</v>
      </c>
      <c r="AO33" s="1">
        <f t="shared" si="15"/>
        <v>0</v>
      </c>
      <c r="AP33" s="1">
        <f t="shared" si="16"/>
        <v>0</v>
      </c>
      <c r="AQ33" s="1">
        <f t="shared" si="17"/>
        <v>1</v>
      </c>
      <c r="AR33" s="1">
        <f t="shared" si="18"/>
        <v>0</v>
      </c>
      <c r="AS33" s="1">
        <f t="shared" si="19"/>
        <v>0</v>
      </c>
      <c r="AT33" s="1" t="b">
        <f t="shared" si="20"/>
        <v>0</v>
      </c>
      <c r="AU33" s="1">
        <f t="shared" si="21"/>
        <v>0</v>
      </c>
      <c r="AV33" s="1">
        <f t="shared" si="22"/>
        <v>0</v>
      </c>
      <c r="AW33" s="1">
        <f t="shared" si="23"/>
        <v>0</v>
      </c>
      <c r="AX33" s="1"/>
      <c r="AY33" s="1"/>
      <c r="AZ33" s="1"/>
      <c r="BA33" s="54">
        <f t="shared" si="26"/>
        <v>0</v>
      </c>
      <c r="BB33" s="1">
        <f t="shared" si="27"/>
        <v>0</v>
      </c>
      <c r="BC33" s="1">
        <f t="shared" si="28"/>
        <v>0</v>
      </c>
    </row>
    <row r="34" spans="1:55" ht="15">
      <c r="A34" s="61"/>
      <c r="B34" s="62"/>
      <c r="C34" s="63"/>
      <c r="D34" s="71" t="s">
        <v>177</v>
      </c>
      <c r="E34" s="72">
        <v>0</v>
      </c>
      <c r="F34" s="62"/>
      <c r="G34" s="71" t="s">
        <v>177</v>
      </c>
      <c r="H34" s="72">
        <v>0</v>
      </c>
      <c r="I34" s="32" t="s">
        <v>44</v>
      </c>
      <c r="J34" s="62"/>
      <c r="K34" s="95"/>
      <c r="L34" s="66"/>
      <c r="M34" s="56">
        <f t="shared" si="24"/>
        <v>0</v>
      </c>
      <c r="N34" s="57">
        <f t="shared" si="25"/>
        <v>0</v>
      </c>
      <c r="O34" s="79">
        <f t="shared" si="0"/>
      </c>
      <c r="P34" s="79">
        <f t="shared" si="1"/>
      </c>
      <c r="T34" s="1">
        <v>0</v>
      </c>
      <c r="X34" s="1">
        <v>0</v>
      </c>
      <c r="Y34" s="1">
        <f t="shared" si="2"/>
        <v>0</v>
      </c>
      <c r="Z34" s="1">
        <f t="shared" si="3"/>
        <v>0</v>
      </c>
      <c r="AA34" s="1">
        <f t="shared" si="4"/>
        <v>0</v>
      </c>
      <c r="AB34" s="1">
        <f t="shared" si="5"/>
        <v>1</v>
      </c>
      <c r="AC34" s="1">
        <f t="shared" si="6"/>
        <v>0</v>
      </c>
      <c r="AD34" s="1">
        <f t="shared" si="7"/>
        <v>0</v>
      </c>
      <c r="AE34" s="1" t="b">
        <f t="shared" si="8"/>
        <v>0</v>
      </c>
      <c r="AF34" s="1">
        <f t="shared" si="9"/>
        <v>0</v>
      </c>
      <c r="AG34" s="1">
        <f t="shared" si="10"/>
        <v>0</v>
      </c>
      <c r="AH34" s="1">
        <f t="shared" si="11"/>
        <v>0</v>
      </c>
      <c r="AJ34" s="1">
        <f t="shared" si="12"/>
        <v>0</v>
      </c>
      <c r="AK34" s="1">
        <f t="shared" si="13"/>
        <v>5</v>
      </c>
      <c r="AN34" s="1">
        <f t="shared" si="14"/>
        <v>0</v>
      </c>
      <c r="AO34" s="1">
        <f t="shared" si="15"/>
        <v>0</v>
      </c>
      <c r="AP34" s="1">
        <f t="shared" si="16"/>
        <v>0</v>
      </c>
      <c r="AQ34" s="1">
        <f t="shared" si="17"/>
        <v>1</v>
      </c>
      <c r="AR34" s="1">
        <f t="shared" si="18"/>
        <v>0</v>
      </c>
      <c r="AS34" s="1">
        <f t="shared" si="19"/>
        <v>0</v>
      </c>
      <c r="AT34" s="1" t="b">
        <f t="shared" si="20"/>
        <v>0</v>
      </c>
      <c r="AU34" s="1">
        <f t="shared" si="21"/>
        <v>0</v>
      </c>
      <c r="AV34" s="1">
        <f t="shared" si="22"/>
        <v>0</v>
      </c>
      <c r="AW34" s="1">
        <f t="shared" si="23"/>
        <v>0</v>
      </c>
      <c r="BA34" s="54">
        <f t="shared" si="26"/>
        <v>0</v>
      </c>
      <c r="BB34" s="1">
        <f t="shared" si="27"/>
        <v>0</v>
      </c>
      <c r="BC34" s="1">
        <f t="shared" si="28"/>
        <v>0</v>
      </c>
    </row>
    <row r="35" spans="1:55" ht="15">
      <c r="A35" s="61"/>
      <c r="B35" s="62"/>
      <c r="C35" s="63"/>
      <c r="D35" s="71" t="s">
        <v>177</v>
      </c>
      <c r="E35" s="72">
        <v>0</v>
      </c>
      <c r="F35" s="62"/>
      <c r="G35" s="71" t="s">
        <v>177</v>
      </c>
      <c r="H35" s="72">
        <v>0</v>
      </c>
      <c r="I35" s="32" t="s">
        <v>45</v>
      </c>
      <c r="J35" s="62"/>
      <c r="K35" s="95"/>
      <c r="L35" s="66"/>
      <c r="M35" s="56">
        <f t="shared" si="24"/>
        <v>0</v>
      </c>
      <c r="N35" s="57">
        <f t="shared" si="25"/>
        <v>0</v>
      </c>
      <c r="O35" s="79">
        <f t="shared" si="0"/>
      </c>
      <c r="P35" s="79">
        <f t="shared" si="1"/>
      </c>
      <c r="T35" s="1">
        <v>0</v>
      </c>
      <c r="X35" s="1">
        <v>0</v>
      </c>
      <c r="Y35" s="1">
        <f t="shared" si="2"/>
        <v>0</v>
      </c>
      <c r="Z35" s="1">
        <f t="shared" si="3"/>
        <v>0</v>
      </c>
      <c r="AA35" s="1">
        <f t="shared" si="4"/>
        <v>0</v>
      </c>
      <c r="AB35" s="1">
        <f t="shared" si="5"/>
        <v>1</v>
      </c>
      <c r="AC35" s="1">
        <f t="shared" si="6"/>
        <v>0</v>
      </c>
      <c r="AD35" s="1">
        <f t="shared" si="7"/>
        <v>0</v>
      </c>
      <c r="AE35" s="1" t="b">
        <f t="shared" si="8"/>
        <v>0</v>
      </c>
      <c r="AF35" s="1">
        <f t="shared" si="9"/>
        <v>0</v>
      </c>
      <c r="AG35" s="1">
        <f t="shared" si="10"/>
        <v>0</v>
      </c>
      <c r="AH35" s="1">
        <f t="shared" si="11"/>
        <v>0</v>
      </c>
      <c r="AJ35" s="1">
        <f t="shared" si="12"/>
        <v>0</v>
      </c>
      <c r="AK35" s="1">
        <f t="shared" si="13"/>
        <v>5</v>
      </c>
      <c r="AN35" s="1">
        <f t="shared" si="14"/>
        <v>0</v>
      </c>
      <c r="AO35" s="1">
        <f t="shared" si="15"/>
        <v>0</v>
      </c>
      <c r="AP35" s="1">
        <f t="shared" si="16"/>
        <v>0</v>
      </c>
      <c r="AQ35" s="1">
        <f t="shared" si="17"/>
        <v>1</v>
      </c>
      <c r="AR35" s="1">
        <f t="shared" si="18"/>
        <v>0</v>
      </c>
      <c r="AS35" s="1">
        <f t="shared" si="19"/>
        <v>0</v>
      </c>
      <c r="AT35" s="1" t="b">
        <f t="shared" si="20"/>
        <v>0</v>
      </c>
      <c r="AU35" s="1">
        <f t="shared" si="21"/>
        <v>0</v>
      </c>
      <c r="AV35" s="1">
        <f t="shared" si="22"/>
        <v>0</v>
      </c>
      <c r="AW35" s="1">
        <f t="shared" si="23"/>
        <v>0</v>
      </c>
      <c r="BA35" s="54">
        <f t="shared" si="26"/>
        <v>0</v>
      </c>
      <c r="BB35" s="1">
        <f t="shared" si="27"/>
        <v>0</v>
      </c>
      <c r="BC35" s="1">
        <f t="shared" si="28"/>
        <v>0</v>
      </c>
    </row>
    <row r="36" spans="1:55" ht="15">
      <c r="A36" s="61"/>
      <c r="B36" s="62"/>
      <c r="C36" s="63"/>
      <c r="D36" s="71" t="s">
        <v>177</v>
      </c>
      <c r="E36" s="72">
        <v>0</v>
      </c>
      <c r="F36" s="62"/>
      <c r="G36" s="71" t="s">
        <v>177</v>
      </c>
      <c r="H36" s="72">
        <v>0</v>
      </c>
      <c r="I36" s="32" t="s">
        <v>46</v>
      </c>
      <c r="J36" s="62"/>
      <c r="K36" s="95"/>
      <c r="L36" s="66"/>
      <c r="M36" s="56">
        <f t="shared" si="24"/>
        <v>0</v>
      </c>
      <c r="N36" s="57">
        <f t="shared" si="25"/>
        <v>0</v>
      </c>
      <c r="O36" s="79">
        <f t="shared" si="0"/>
      </c>
      <c r="P36" s="79">
        <f t="shared" si="1"/>
      </c>
      <c r="T36" s="1">
        <v>0</v>
      </c>
      <c r="X36" s="1">
        <v>0</v>
      </c>
      <c r="Y36" s="1">
        <f t="shared" si="2"/>
        <v>0</v>
      </c>
      <c r="Z36" s="1">
        <f t="shared" si="3"/>
        <v>0</v>
      </c>
      <c r="AA36" s="1">
        <f t="shared" si="4"/>
        <v>0</v>
      </c>
      <c r="AB36" s="1">
        <f t="shared" si="5"/>
        <v>1</v>
      </c>
      <c r="AC36" s="1">
        <f t="shared" si="6"/>
        <v>0</v>
      </c>
      <c r="AD36" s="1">
        <f t="shared" si="7"/>
        <v>0</v>
      </c>
      <c r="AE36" s="1" t="b">
        <f t="shared" si="8"/>
        <v>0</v>
      </c>
      <c r="AF36" s="1">
        <f t="shared" si="9"/>
        <v>0</v>
      </c>
      <c r="AG36" s="1">
        <f t="shared" si="10"/>
        <v>0</v>
      </c>
      <c r="AH36" s="1">
        <f t="shared" si="11"/>
        <v>0</v>
      </c>
      <c r="AJ36" s="1">
        <f t="shared" si="12"/>
        <v>0</v>
      </c>
      <c r="AK36" s="1">
        <f t="shared" si="13"/>
        <v>5</v>
      </c>
      <c r="AN36" s="1">
        <f t="shared" si="14"/>
        <v>0</v>
      </c>
      <c r="AO36" s="1">
        <f t="shared" si="15"/>
        <v>0</v>
      </c>
      <c r="AP36" s="1">
        <f t="shared" si="16"/>
        <v>0</v>
      </c>
      <c r="AQ36" s="1">
        <f t="shared" si="17"/>
        <v>1</v>
      </c>
      <c r="AR36" s="1">
        <f t="shared" si="18"/>
        <v>0</v>
      </c>
      <c r="AS36" s="1">
        <f t="shared" si="19"/>
        <v>0</v>
      </c>
      <c r="AT36" s="1" t="b">
        <f t="shared" si="20"/>
        <v>0</v>
      </c>
      <c r="AU36" s="1">
        <f t="shared" si="21"/>
        <v>0</v>
      </c>
      <c r="AV36" s="1">
        <f t="shared" si="22"/>
        <v>0</v>
      </c>
      <c r="AW36" s="1">
        <f t="shared" si="23"/>
        <v>0</v>
      </c>
      <c r="BA36" s="54">
        <f t="shared" si="26"/>
        <v>0</v>
      </c>
      <c r="BB36" s="1">
        <f t="shared" si="27"/>
        <v>0</v>
      </c>
      <c r="BC36" s="1">
        <f t="shared" si="28"/>
        <v>0</v>
      </c>
    </row>
    <row r="37" spans="1:55" ht="15">
      <c r="A37" s="61"/>
      <c r="B37" s="62"/>
      <c r="C37" s="63"/>
      <c r="D37" s="71" t="s">
        <v>177</v>
      </c>
      <c r="E37" s="72">
        <v>0</v>
      </c>
      <c r="F37" s="62"/>
      <c r="G37" s="71" t="s">
        <v>177</v>
      </c>
      <c r="H37" s="72">
        <v>0</v>
      </c>
      <c r="I37" s="32" t="s">
        <v>49</v>
      </c>
      <c r="J37" s="62"/>
      <c r="K37" s="95"/>
      <c r="L37" s="66"/>
      <c r="M37" s="56">
        <f t="shared" si="24"/>
        <v>0</v>
      </c>
      <c r="N37" s="57">
        <f t="shared" si="25"/>
        <v>0</v>
      </c>
      <c r="O37" s="79">
        <f t="shared" si="0"/>
      </c>
      <c r="P37" s="79">
        <f t="shared" si="1"/>
      </c>
      <c r="T37" s="1">
        <v>0</v>
      </c>
      <c r="X37" s="1">
        <v>0</v>
      </c>
      <c r="Y37" s="1">
        <f t="shared" si="2"/>
        <v>0</v>
      </c>
      <c r="Z37" s="1">
        <f t="shared" si="3"/>
        <v>0</v>
      </c>
      <c r="AA37" s="1">
        <f t="shared" si="4"/>
        <v>0</v>
      </c>
      <c r="AB37" s="1">
        <f t="shared" si="5"/>
        <v>1</v>
      </c>
      <c r="AC37" s="1">
        <f t="shared" si="6"/>
        <v>0</v>
      </c>
      <c r="AD37" s="1">
        <f t="shared" si="7"/>
        <v>0</v>
      </c>
      <c r="AE37" s="1" t="b">
        <f t="shared" si="8"/>
        <v>0</v>
      </c>
      <c r="AF37" s="1">
        <f t="shared" si="9"/>
        <v>0</v>
      </c>
      <c r="AG37" s="1">
        <f t="shared" si="10"/>
        <v>0</v>
      </c>
      <c r="AH37" s="1">
        <f t="shared" si="11"/>
        <v>0</v>
      </c>
      <c r="AJ37" s="1">
        <f t="shared" si="12"/>
        <v>0</v>
      </c>
      <c r="AK37" s="1">
        <f t="shared" si="13"/>
        <v>5</v>
      </c>
      <c r="AN37" s="1">
        <f t="shared" si="14"/>
        <v>0</v>
      </c>
      <c r="AO37" s="1">
        <f t="shared" si="15"/>
        <v>0</v>
      </c>
      <c r="AP37" s="1">
        <f t="shared" si="16"/>
        <v>0</v>
      </c>
      <c r="AQ37" s="1">
        <f t="shared" si="17"/>
        <v>1</v>
      </c>
      <c r="AR37" s="1">
        <f t="shared" si="18"/>
        <v>0</v>
      </c>
      <c r="AS37" s="1">
        <f t="shared" si="19"/>
        <v>0</v>
      </c>
      <c r="AT37" s="1" t="b">
        <f t="shared" si="20"/>
        <v>0</v>
      </c>
      <c r="AU37" s="1">
        <f t="shared" si="21"/>
        <v>0</v>
      </c>
      <c r="AV37" s="1">
        <f t="shared" si="22"/>
        <v>0</v>
      </c>
      <c r="AW37" s="1">
        <f t="shared" si="23"/>
        <v>0</v>
      </c>
      <c r="BA37" s="54">
        <f>M37</f>
        <v>0</v>
      </c>
      <c r="BB37" s="1">
        <f>C37</f>
        <v>0</v>
      </c>
      <c r="BC37" s="1">
        <f>K37</f>
        <v>0</v>
      </c>
    </row>
    <row r="38" spans="1:55" ht="15">
      <c r="A38" s="61"/>
      <c r="B38" s="62"/>
      <c r="C38" s="63"/>
      <c r="D38" s="71" t="s">
        <v>177</v>
      </c>
      <c r="E38" s="72">
        <v>0</v>
      </c>
      <c r="F38" s="62"/>
      <c r="G38" s="71" t="s">
        <v>177</v>
      </c>
      <c r="H38" s="72">
        <v>0</v>
      </c>
      <c r="I38" s="32" t="s">
        <v>50</v>
      </c>
      <c r="J38" s="62"/>
      <c r="K38" s="95"/>
      <c r="L38" s="66"/>
      <c r="M38" s="56">
        <f t="shared" si="24"/>
        <v>0</v>
      </c>
      <c r="N38" s="57">
        <f t="shared" si="25"/>
        <v>0</v>
      </c>
      <c r="O38" s="79">
        <f t="shared" si="0"/>
      </c>
      <c r="P38" s="79">
        <f t="shared" si="1"/>
      </c>
      <c r="T38" s="1">
        <v>0</v>
      </c>
      <c r="X38" s="1">
        <v>0</v>
      </c>
      <c r="Y38" s="1">
        <f t="shared" si="2"/>
        <v>0</v>
      </c>
      <c r="Z38" s="1">
        <f t="shared" si="3"/>
        <v>0</v>
      </c>
      <c r="AA38" s="1">
        <f t="shared" si="4"/>
        <v>0</v>
      </c>
      <c r="AB38" s="1">
        <f t="shared" si="5"/>
        <v>1</v>
      </c>
      <c r="AC38" s="1">
        <f t="shared" si="6"/>
        <v>0</v>
      </c>
      <c r="AD38" s="1">
        <f t="shared" si="7"/>
        <v>0</v>
      </c>
      <c r="AE38" s="1" t="b">
        <f t="shared" si="8"/>
        <v>0</v>
      </c>
      <c r="AF38" s="1">
        <f t="shared" si="9"/>
        <v>0</v>
      </c>
      <c r="AG38" s="1">
        <f t="shared" si="10"/>
        <v>0</v>
      </c>
      <c r="AH38" s="1">
        <f t="shared" si="11"/>
        <v>0</v>
      </c>
      <c r="AJ38" s="1">
        <f t="shared" si="12"/>
        <v>0</v>
      </c>
      <c r="AK38" s="1">
        <f t="shared" si="13"/>
        <v>5</v>
      </c>
      <c r="AN38" s="1">
        <f t="shared" si="14"/>
        <v>0</v>
      </c>
      <c r="AO38" s="1">
        <f t="shared" si="15"/>
        <v>0</v>
      </c>
      <c r="AP38" s="1">
        <f t="shared" si="16"/>
        <v>0</v>
      </c>
      <c r="AQ38" s="1">
        <f t="shared" si="17"/>
        <v>1</v>
      </c>
      <c r="AR38" s="1">
        <f t="shared" si="18"/>
        <v>0</v>
      </c>
      <c r="AS38" s="1">
        <f t="shared" si="19"/>
        <v>0</v>
      </c>
      <c r="AT38" s="1" t="b">
        <f t="shared" si="20"/>
        <v>0</v>
      </c>
      <c r="AU38" s="1">
        <f t="shared" si="21"/>
        <v>0</v>
      </c>
      <c r="AV38" s="1">
        <f t="shared" si="22"/>
        <v>0</v>
      </c>
      <c r="AW38" s="1">
        <f t="shared" si="23"/>
        <v>0</v>
      </c>
      <c r="BA38" s="54">
        <f>M38</f>
        <v>0</v>
      </c>
      <c r="BB38" s="1">
        <f>C38</f>
        <v>0</v>
      </c>
      <c r="BC38" s="1">
        <f>K38</f>
        <v>0</v>
      </c>
    </row>
    <row r="39" spans="1:55" ht="15">
      <c r="A39" s="61"/>
      <c r="B39" s="62"/>
      <c r="C39" s="63"/>
      <c r="D39" s="71" t="s">
        <v>177</v>
      </c>
      <c r="E39" s="72">
        <v>0</v>
      </c>
      <c r="F39" s="62"/>
      <c r="G39" s="71" t="s">
        <v>177</v>
      </c>
      <c r="H39" s="72">
        <v>0</v>
      </c>
      <c r="I39" s="32" t="s">
        <v>51</v>
      </c>
      <c r="J39" s="62"/>
      <c r="K39" s="95"/>
      <c r="L39" s="66"/>
      <c r="M39" s="56">
        <f t="shared" si="24"/>
        <v>0</v>
      </c>
      <c r="N39" s="57">
        <f t="shared" si="25"/>
        <v>0</v>
      </c>
      <c r="O39" s="79">
        <f t="shared" si="0"/>
      </c>
      <c r="P39" s="79">
        <f t="shared" si="1"/>
      </c>
      <c r="T39" s="1">
        <v>0</v>
      </c>
      <c r="X39" s="1">
        <v>0</v>
      </c>
      <c r="Y39" s="1">
        <f t="shared" si="2"/>
        <v>0</v>
      </c>
      <c r="Z39" s="1">
        <f t="shared" si="3"/>
        <v>0</v>
      </c>
      <c r="AA39" s="1">
        <f t="shared" si="4"/>
        <v>0</v>
      </c>
      <c r="AB39" s="1">
        <f t="shared" si="5"/>
        <v>1</v>
      </c>
      <c r="AC39" s="1">
        <f t="shared" si="6"/>
        <v>0</v>
      </c>
      <c r="AD39" s="1">
        <f t="shared" si="7"/>
        <v>0</v>
      </c>
      <c r="AE39" s="1" t="b">
        <f t="shared" si="8"/>
        <v>0</v>
      </c>
      <c r="AF39" s="1">
        <f t="shared" si="9"/>
        <v>0</v>
      </c>
      <c r="AG39" s="1">
        <f t="shared" si="10"/>
        <v>0</v>
      </c>
      <c r="AH39" s="1">
        <f t="shared" si="11"/>
        <v>0</v>
      </c>
      <c r="AJ39" s="1">
        <f t="shared" si="12"/>
        <v>0</v>
      </c>
      <c r="AK39" s="1">
        <f t="shared" si="13"/>
        <v>5</v>
      </c>
      <c r="AN39" s="1">
        <f t="shared" si="14"/>
        <v>0</v>
      </c>
      <c r="AO39" s="1">
        <f t="shared" si="15"/>
        <v>0</v>
      </c>
      <c r="AP39" s="1">
        <f t="shared" si="16"/>
        <v>0</v>
      </c>
      <c r="AQ39" s="1">
        <f t="shared" si="17"/>
        <v>1</v>
      </c>
      <c r="AR39" s="1">
        <f t="shared" si="18"/>
        <v>0</v>
      </c>
      <c r="AS39" s="1">
        <f t="shared" si="19"/>
        <v>0</v>
      </c>
      <c r="AT39" s="1" t="b">
        <f t="shared" si="20"/>
        <v>0</v>
      </c>
      <c r="AU39" s="1">
        <f t="shared" si="21"/>
        <v>0</v>
      </c>
      <c r="AV39" s="1">
        <f t="shared" si="22"/>
        <v>0</v>
      </c>
      <c r="AW39" s="1">
        <f t="shared" si="23"/>
        <v>0</v>
      </c>
      <c r="BA39" s="54">
        <f>M39</f>
        <v>0</v>
      </c>
      <c r="BB39" s="1">
        <f>C39</f>
        <v>0</v>
      </c>
      <c r="BC39" s="1">
        <f>K39</f>
        <v>0</v>
      </c>
    </row>
    <row r="40" spans="1:55" ht="15">
      <c r="A40" s="61"/>
      <c r="B40" s="62"/>
      <c r="C40" s="63"/>
      <c r="D40" s="71" t="s">
        <v>177</v>
      </c>
      <c r="E40" s="72">
        <v>0</v>
      </c>
      <c r="F40" s="62"/>
      <c r="G40" s="71" t="s">
        <v>177</v>
      </c>
      <c r="H40" s="72">
        <v>0</v>
      </c>
      <c r="I40" s="32" t="s">
        <v>52</v>
      </c>
      <c r="J40" s="62"/>
      <c r="K40" s="95"/>
      <c r="L40" s="66"/>
      <c r="M40" s="56">
        <f t="shared" si="24"/>
        <v>0</v>
      </c>
      <c r="N40" s="57">
        <f t="shared" si="25"/>
        <v>0</v>
      </c>
      <c r="O40" s="79">
        <f t="shared" si="0"/>
      </c>
      <c r="P40" s="79">
        <f t="shared" si="1"/>
      </c>
      <c r="T40" s="1">
        <v>0</v>
      </c>
      <c r="X40" s="1">
        <v>0</v>
      </c>
      <c r="Y40" s="1">
        <f t="shared" si="2"/>
        <v>0</v>
      </c>
      <c r="Z40" s="1">
        <f t="shared" si="3"/>
        <v>0</v>
      </c>
      <c r="AA40" s="1">
        <f t="shared" si="4"/>
        <v>0</v>
      </c>
      <c r="AB40" s="1">
        <f t="shared" si="5"/>
        <v>1</v>
      </c>
      <c r="AC40" s="1">
        <f t="shared" si="6"/>
        <v>0</v>
      </c>
      <c r="AD40" s="1">
        <f t="shared" si="7"/>
        <v>0</v>
      </c>
      <c r="AE40" s="1" t="b">
        <f t="shared" si="8"/>
        <v>0</v>
      </c>
      <c r="AF40" s="1">
        <f t="shared" si="9"/>
        <v>0</v>
      </c>
      <c r="AG40" s="1">
        <f t="shared" si="10"/>
        <v>0</v>
      </c>
      <c r="AH40" s="1">
        <f t="shared" si="11"/>
        <v>0</v>
      </c>
      <c r="AJ40" s="1">
        <f t="shared" si="12"/>
        <v>0</v>
      </c>
      <c r="AK40" s="1">
        <f t="shared" si="13"/>
        <v>5</v>
      </c>
      <c r="AN40" s="1">
        <f t="shared" si="14"/>
        <v>0</v>
      </c>
      <c r="AO40" s="1">
        <f t="shared" si="15"/>
        <v>0</v>
      </c>
      <c r="AP40" s="1">
        <f t="shared" si="16"/>
        <v>0</v>
      </c>
      <c r="AQ40" s="1">
        <f t="shared" si="17"/>
        <v>1</v>
      </c>
      <c r="AR40" s="1">
        <f t="shared" si="18"/>
        <v>0</v>
      </c>
      <c r="AS40" s="1">
        <f t="shared" si="19"/>
        <v>0</v>
      </c>
      <c r="AT40" s="1" t="b">
        <f t="shared" si="20"/>
        <v>0</v>
      </c>
      <c r="AU40" s="1">
        <f t="shared" si="21"/>
        <v>0</v>
      </c>
      <c r="AV40" s="1">
        <f t="shared" si="22"/>
        <v>0</v>
      </c>
      <c r="AW40" s="1">
        <f t="shared" si="23"/>
        <v>0</v>
      </c>
      <c r="BA40" s="54">
        <f>M40</f>
        <v>0</v>
      </c>
      <c r="BB40" s="1">
        <f>C40</f>
        <v>0</v>
      </c>
      <c r="BC40" s="1">
        <f>K40</f>
        <v>0</v>
      </c>
    </row>
    <row r="41" spans="1:55" ht="15">
      <c r="A41" s="61"/>
      <c r="B41" s="62"/>
      <c r="C41" s="63"/>
      <c r="D41" s="71" t="s">
        <v>177</v>
      </c>
      <c r="E41" s="72">
        <v>0</v>
      </c>
      <c r="F41" s="62"/>
      <c r="G41" s="71" t="s">
        <v>177</v>
      </c>
      <c r="H41" s="72">
        <v>0</v>
      </c>
      <c r="I41" s="32" t="s">
        <v>53</v>
      </c>
      <c r="J41" s="62"/>
      <c r="K41" s="95"/>
      <c r="L41" s="66"/>
      <c r="M41" s="56">
        <f t="shared" si="24"/>
        <v>0</v>
      </c>
      <c r="N41" s="57">
        <f t="shared" si="25"/>
        <v>0</v>
      </c>
      <c r="O41" s="79">
        <f t="shared" si="0"/>
      </c>
      <c r="P41" s="79">
        <f t="shared" si="1"/>
      </c>
      <c r="T41" s="1">
        <v>0</v>
      </c>
      <c r="X41" s="1">
        <v>0</v>
      </c>
      <c r="Y41" s="1">
        <f t="shared" si="2"/>
        <v>0</v>
      </c>
      <c r="Z41" s="1">
        <f t="shared" si="3"/>
        <v>0</v>
      </c>
      <c r="AA41" s="1">
        <f t="shared" si="4"/>
        <v>0</v>
      </c>
      <c r="AB41" s="1">
        <f t="shared" si="5"/>
        <v>1</v>
      </c>
      <c r="AC41" s="1">
        <f t="shared" si="6"/>
        <v>0</v>
      </c>
      <c r="AD41" s="1">
        <f t="shared" si="7"/>
        <v>0</v>
      </c>
      <c r="AE41" s="1" t="b">
        <f t="shared" si="8"/>
        <v>0</v>
      </c>
      <c r="AF41" s="1">
        <f t="shared" si="9"/>
        <v>0</v>
      </c>
      <c r="AG41" s="1">
        <f t="shared" si="10"/>
        <v>0</v>
      </c>
      <c r="AH41" s="1">
        <f t="shared" si="11"/>
        <v>0</v>
      </c>
      <c r="AJ41" s="1">
        <f t="shared" si="12"/>
        <v>0</v>
      </c>
      <c r="AK41" s="1">
        <f t="shared" si="13"/>
        <v>5</v>
      </c>
      <c r="AN41" s="1">
        <f t="shared" si="14"/>
        <v>0</v>
      </c>
      <c r="AO41" s="1">
        <f t="shared" si="15"/>
        <v>0</v>
      </c>
      <c r="AP41" s="1">
        <f t="shared" si="16"/>
        <v>0</v>
      </c>
      <c r="AQ41" s="1">
        <f t="shared" si="17"/>
        <v>1</v>
      </c>
      <c r="AR41" s="1">
        <f t="shared" si="18"/>
        <v>0</v>
      </c>
      <c r="AS41" s="1">
        <f t="shared" si="19"/>
        <v>0</v>
      </c>
      <c r="AT41" s="1" t="b">
        <f t="shared" si="20"/>
        <v>0</v>
      </c>
      <c r="AU41" s="1">
        <f t="shared" si="21"/>
        <v>0</v>
      </c>
      <c r="AV41" s="1">
        <f t="shared" si="22"/>
        <v>0</v>
      </c>
      <c r="AW41" s="1">
        <f t="shared" si="23"/>
        <v>0</v>
      </c>
      <c r="BA41" s="54">
        <f>M41</f>
        <v>0</v>
      </c>
      <c r="BB41" s="1">
        <f>C41</f>
        <v>0</v>
      </c>
      <c r="BC41" s="1">
        <f>K41</f>
        <v>0</v>
      </c>
    </row>
    <row r="42" spans="1:55" ht="15">
      <c r="A42" s="61"/>
      <c r="B42" s="62"/>
      <c r="C42" s="63"/>
      <c r="D42" s="71" t="s">
        <v>177</v>
      </c>
      <c r="E42" s="72">
        <v>0</v>
      </c>
      <c r="F42" s="62"/>
      <c r="G42" s="71" t="s">
        <v>177</v>
      </c>
      <c r="H42" s="72">
        <v>0</v>
      </c>
      <c r="I42" s="32" t="s">
        <v>54</v>
      </c>
      <c r="J42" s="62"/>
      <c r="K42" s="95"/>
      <c r="L42" s="66"/>
      <c r="M42" s="56">
        <f t="shared" si="24"/>
        <v>0</v>
      </c>
      <c r="N42" s="57">
        <f t="shared" si="25"/>
        <v>0</v>
      </c>
      <c r="O42" s="79">
        <f t="shared" si="0"/>
      </c>
      <c r="P42" s="79">
        <f t="shared" si="1"/>
      </c>
      <c r="T42" s="1">
        <v>0</v>
      </c>
      <c r="X42" s="1">
        <v>0</v>
      </c>
      <c r="Y42" s="1">
        <f t="shared" si="2"/>
        <v>0</v>
      </c>
      <c r="Z42" s="1">
        <f t="shared" si="3"/>
        <v>0</v>
      </c>
      <c r="AA42" s="1">
        <f t="shared" si="4"/>
        <v>0</v>
      </c>
      <c r="AB42" s="1">
        <f t="shared" si="5"/>
        <v>1</v>
      </c>
      <c r="AC42" s="1">
        <f t="shared" si="6"/>
        <v>0</v>
      </c>
      <c r="AD42" s="1">
        <f t="shared" si="7"/>
        <v>0</v>
      </c>
      <c r="AE42" s="1" t="b">
        <f t="shared" si="8"/>
        <v>0</v>
      </c>
      <c r="AF42" s="1">
        <f t="shared" si="9"/>
        <v>0</v>
      </c>
      <c r="AG42" s="1">
        <f t="shared" si="10"/>
        <v>0</v>
      </c>
      <c r="AH42" s="1">
        <f t="shared" si="11"/>
        <v>0</v>
      </c>
      <c r="AJ42" s="1">
        <f t="shared" si="12"/>
        <v>0</v>
      </c>
      <c r="AK42" s="1">
        <f t="shared" si="13"/>
        <v>5</v>
      </c>
      <c r="AN42" s="1">
        <f t="shared" si="14"/>
        <v>0</v>
      </c>
      <c r="AO42" s="1">
        <f t="shared" si="15"/>
        <v>0</v>
      </c>
      <c r="AP42" s="1">
        <f t="shared" si="16"/>
        <v>0</v>
      </c>
      <c r="AQ42" s="1">
        <f t="shared" si="17"/>
        <v>1</v>
      </c>
      <c r="AR42" s="1">
        <f t="shared" si="18"/>
        <v>0</v>
      </c>
      <c r="AS42" s="1">
        <f t="shared" si="19"/>
        <v>0</v>
      </c>
      <c r="AT42" s="1" t="b">
        <f t="shared" si="20"/>
        <v>0</v>
      </c>
      <c r="AU42" s="1">
        <f t="shared" si="21"/>
        <v>0</v>
      </c>
      <c r="AV42" s="1">
        <f t="shared" si="22"/>
        <v>0</v>
      </c>
      <c r="AW42" s="1">
        <f t="shared" si="23"/>
        <v>0</v>
      </c>
      <c r="BA42" s="54">
        <f aca="true" t="shared" si="29" ref="BA42:BA61">M42</f>
        <v>0</v>
      </c>
      <c r="BB42" s="1">
        <f aca="true" t="shared" si="30" ref="BB42:BB61">C42</f>
        <v>0</v>
      </c>
      <c r="BC42" s="1">
        <f aca="true" t="shared" si="31" ref="BC42:BC61">K42</f>
        <v>0</v>
      </c>
    </row>
    <row r="43" spans="1:55" ht="15">
      <c r="A43" s="61"/>
      <c r="B43" s="62"/>
      <c r="C43" s="63"/>
      <c r="D43" s="71" t="s">
        <v>177</v>
      </c>
      <c r="E43" s="72">
        <v>0</v>
      </c>
      <c r="F43" s="62"/>
      <c r="G43" s="71" t="s">
        <v>177</v>
      </c>
      <c r="H43" s="72">
        <v>0</v>
      </c>
      <c r="I43" s="32" t="s">
        <v>55</v>
      </c>
      <c r="J43" s="62"/>
      <c r="K43" s="95"/>
      <c r="L43" s="66"/>
      <c r="M43" s="56">
        <f t="shared" si="24"/>
        <v>0</v>
      </c>
      <c r="N43" s="57">
        <f t="shared" si="25"/>
        <v>0</v>
      </c>
      <c r="O43" s="79">
        <f t="shared" si="0"/>
      </c>
      <c r="P43" s="79">
        <f t="shared" si="1"/>
      </c>
      <c r="T43" s="1">
        <v>0</v>
      </c>
      <c r="X43" s="1">
        <v>0</v>
      </c>
      <c r="Y43" s="1">
        <f t="shared" si="2"/>
        <v>0</v>
      </c>
      <c r="Z43" s="1">
        <f t="shared" si="3"/>
        <v>0</v>
      </c>
      <c r="AA43" s="1">
        <f t="shared" si="4"/>
        <v>0</v>
      </c>
      <c r="AB43" s="1">
        <f t="shared" si="5"/>
        <v>1</v>
      </c>
      <c r="AC43" s="1">
        <f t="shared" si="6"/>
        <v>0</v>
      </c>
      <c r="AD43" s="1">
        <f t="shared" si="7"/>
        <v>0</v>
      </c>
      <c r="AE43" s="1" t="b">
        <f t="shared" si="8"/>
        <v>0</v>
      </c>
      <c r="AF43" s="1">
        <f t="shared" si="9"/>
        <v>0</v>
      </c>
      <c r="AG43" s="1">
        <f t="shared" si="10"/>
        <v>0</v>
      </c>
      <c r="AH43" s="1">
        <f t="shared" si="11"/>
        <v>0</v>
      </c>
      <c r="AJ43" s="1">
        <f t="shared" si="12"/>
        <v>0</v>
      </c>
      <c r="AK43" s="1">
        <f t="shared" si="13"/>
        <v>5</v>
      </c>
      <c r="AN43" s="1">
        <f t="shared" si="14"/>
        <v>0</v>
      </c>
      <c r="AO43" s="1">
        <f t="shared" si="15"/>
        <v>0</v>
      </c>
      <c r="AP43" s="1">
        <f t="shared" si="16"/>
        <v>0</v>
      </c>
      <c r="AQ43" s="1">
        <f t="shared" si="17"/>
        <v>1</v>
      </c>
      <c r="AR43" s="1">
        <f t="shared" si="18"/>
        <v>0</v>
      </c>
      <c r="AS43" s="1">
        <f t="shared" si="19"/>
        <v>0</v>
      </c>
      <c r="AT43" s="1" t="b">
        <f t="shared" si="20"/>
        <v>0</v>
      </c>
      <c r="AU43" s="1">
        <f t="shared" si="21"/>
        <v>0</v>
      </c>
      <c r="AV43" s="1">
        <f t="shared" si="22"/>
        <v>0</v>
      </c>
      <c r="AW43" s="1">
        <f t="shared" si="23"/>
        <v>0</v>
      </c>
      <c r="BA43" s="54">
        <f t="shared" si="29"/>
        <v>0</v>
      </c>
      <c r="BB43" s="1">
        <f t="shared" si="30"/>
        <v>0</v>
      </c>
      <c r="BC43" s="1">
        <f t="shared" si="31"/>
        <v>0</v>
      </c>
    </row>
    <row r="44" spans="1:55" ht="15">
      <c r="A44" s="61"/>
      <c r="B44" s="62"/>
      <c r="C44" s="63"/>
      <c r="D44" s="71" t="s">
        <v>177</v>
      </c>
      <c r="E44" s="72">
        <v>0</v>
      </c>
      <c r="F44" s="62"/>
      <c r="G44" s="71" t="s">
        <v>177</v>
      </c>
      <c r="H44" s="72">
        <v>0</v>
      </c>
      <c r="I44" s="32" t="s">
        <v>56</v>
      </c>
      <c r="J44" s="62"/>
      <c r="K44" s="95"/>
      <c r="L44" s="66"/>
      <c r="M44" s="56">
        <f t="shared" si="24"/>
        <v>0</v>
      </c>
      <c r="N44" s="57">
        <f t="shared" si="25"/>
        <v>0</v>
      </c>
      <c r="O44" s="79">
        <f t="shared" si="0"/>
      </c>
      <c r="P44" s="79">
        <f t="shared" si="1"/>
      </c>
      <c r="T44" s="1">
        <v>0</v>
      </c>
      <c r="X44" s="1">
        <v>0</v>
      </c>
      <c r="Y44" s="1">
        <f t="shared" si="2"/>
        <v>0</v>
      </c>
      <c r="Z44" s="1">
        <f t="shared" si="3"/>
        <v>0</v>
      </c>
      <c r="AA44" s="1">
        <f t="shared" si="4"/>
        <v>0</v>
      </c>
      <c r="AB44" s="1">
        <f t="shared" si="5"/>
        <v>1</v>
      </c>
      <c r="AC44" s="1">
        <f t="shared" si="6"/>
        <v>0</v>
      </c>
      <c r="AD44" s="1">
        <f t="shared" si="7"/>
        <v>0</v>
      </c>
      <c r="AE44" s="1" t="b">
        <f t="shared" si="8"/>
        <v>0</v>
      </c>
      <c r="AF44" s="1">
        <f t="shared" si="9"/>
        <v>0</v>
      </c>
      <c r="AG44" s="1">
        <f t="shared" si="10"/>
        <v>0</v>
      </c>
      <c r="AH44" s="1">
        <f t="shared" si="11"/>
        <v>0</v>
      </c>
      <c r="AJ44" s="1">
        <f t="shared" si="12"/>
        <v>0</v>
      </c>
      <c r="AK44" s="1">
        <f t="shared" si="13"/>
        <v>5</v>
      </c>
      <c r="AN44" s="1">
        <f t="shared" si="14"/>
        <v>0</v>
      </c>
      <c r="AO44" s="1">
        <f t="shared" si="15"/>
        <v>0</v>
      </c>
      <c r="AP44" s="1">
        <f t="shared" si="16"/>
        <v>0</v>
      </c>
      <c r="AQ44" s="1">
        <f t="shared" si="17"/>
        <v>1</v>
      </c>
      <c r="AR44" s="1">
        <f t="shared" si="18"/>
        <v>0</v>
      </c>
      <c r="AS44" s="1">
        <f t="shared" si="19"/>
        <v>0</v>
      </c>
      <c r="AT44" s="1" t="b">
        <f t="shared" si="20"/>
        <v>0</v>
      </c>
      <c r="AU44" s="1">
        <f t="shared" si="21"/>
        <v>0</v>
      </c>
      <c r="AV44" s="1">
        <f t="shared" si="22"/>
        <v>0</v>
      </c>
      <c r="AW44" s="1">
        <f t="shared" si="23"/>
        <v>0</v>
      </c>
      <c r="BA44" s="54">
        <f t="shared" si="29"/>
        <v>0</v>
      </c>
      <c r="BB44" s="1">
        <f t="shared" si="30"/>
        <v>0</v>
      </c>
      <c r="BC44" s="1">
        <f t="shared" si="31"/>
        <v>0</v>
      </c>
    </row>
    <row r="45" spans="1:55" ht="15">
      <c r="A45" s="61"/>
      <c r="B45" s="62"/>
      <c r="C45" s="63"/>
      <c r="D45" s="71" t="s">
        <v>177</v>
      </c>
      <c r="E45" s="72">
        <v>0</v>
      </c>
      <c r="F45" s="62"/>
      <c r="G45" s="71" t="s">
        <v>177</v>
      </c>
      <c r="H45" s="72">
        <v>0</v>
      </c>
      <c r="I45" s="32" t="s">
        <v>57</v>
      </c>
      <c r="J45" s="62"/>
      <c r="K45" s="95"/>
      <c r="L45" s="66"/>
      <c r="M45" s="56">
        <f t="shared" si="24"/>
        <v>0</v>
      </c>
      <c r="N45" s="57">
        <f t="shared" si="25"/>
        <v>0</v>
      </c>
      <c r="O45" s="79">
        <f t="shared" si="0"/>
      </c>
      <c r="P45" s="79">
        <f t="shared" si="1"/>
      </c>
      <c r="T45" s="1">
        <v>0</v>
      </c>
      <c r="X45" s="1">
        <v>0</v>
      </c>
      <c r="Y45" s="1">
        <f t="shared" si="2"/>
        <v>0</v>
      </c>
      <c r="Z45" s="1">
        <f t="shared" si="3"/>
        <v>0</v>
      </c>
      <c r="AA45" s="1">
        <f t="shared" si="4"/>
        <v>0</v>
      </c>
      <c r="AB45" s="1">
        <f t="shared" si="5"/>
        <v>1</v>
      </c>
      <c r="AC45" s="1">
        <f t="shared" si="6"/>
        <v>0</v>
      </c>
      <c r="AD45" s="1">
        <f t="shared" si="7"/>
        <v>0</v>
      </c>
      <c r="AE45" s="1" t="b">
        <f t="shared" si="8"/>
        <v>0</v>
      </c>
      <c r="AF45" s="1">
        <f t="shared" si="9"/>
        <v>0</v>
      </c>
      <c r="AG45" s="1">
        <f t="shared" si="10"/>
        <v>0</v>
      </c>
      <c r="AH45" s="1">
        <f t="shared" si="11"/>
        <v>0</v>
      </c>
      <c r="AJ45" s="1">
        <f t="shared" si="12"/>
        <v>0</v>
      </c>
      <c r="AK45" s="1">
        <f t="shared" si="13"/>
        <v>5</v>
      </c>
      <c r="AN45" s="1">
        <f t="shared" si="14"/>
        <v>0</v>
      </c>
      <c r="AO45" s="1">
        <f t="shared" si="15"/>
        <v>0</v>
      </c>
      <c r="AP45" s="1">
        <f t="shared" si="16"/>
        <v>0</v>
      </c>
      <c r="AQ45" s="1">
        <f t="shared" si="17"/>
        <v>1</v>
      </c>
      <c r="AR45" s="1">
        <f t="shared" si="18"/>
        <v>0</v>
      </c>
      <c r="AS45" s="1">
        <f t="shared" si="19"/>
        <v>0</v>
      </c>
      <c r="AT45" s="1" t="b">
        <f t="shared" si="20"/>
        <v>0</v>
      </c>
      <c r="AU45" s="1">
        <f t="shared" si="21"/>
        <v>0</v>
      </c>
      <c r="AV45" s="1">
        <f t="shared" si="22"/>
        <v>0</v>
      </c>
      <c r="AW45" s="1">
        <f t="shared" si="23"/>
        <v>0</v>
      </c>
      <c r="BA45" s="54">
        <f t="shared" si="29"/>
        <v>0</v>
      </c>
      <c r="BB45" s="1">
        <f t="shared" si="30"/>
        <v>0</v>
      </c>
      <c r="BC45" s="1">
        <f t="shared" si="31"/>
        <v>0</v>
      </c>
    </row>
    <row r="46" spans="1:55" ht="15">
      <c r="A46" s="61"/>
      <c r="B46" s="62"/>
      <c r="C46" s="63"/>
      <c r="D46" s="71" t="s">
        <v>177</v>
      </c>
      <c r="E46" s="72">
        <v>0</v>
      </c>
      <c r="F46" s="62"/>
      <c r="G46" s="71" t="s">
        <v>177</v>
      </c>
      <c r="H46" s="72">
        <v>0</v>
      </c>
      <c r="I46" s="32" t="s">
        <v>58</v>
      </c>
      <c r="J46" s="62"/>
      <c r="K46" s="95"/>
      <c r="L46" s="66"/>
      <c r="M46" s="56">
        <f t="shared" si="24"/>
        <v>0</v>
      </c>
      <c r="N46" s="57">
        <f t="shared" si="25"/>
        <v>0</v>
      </c>
      <c r="O46" s="79">
        <f t="shared" si="0"/>
      </c>
      <c r="P46" s="79">
        <f t="shared" si="1"/>
      </c>
      <c r="T46" s="1">
        <v>0</v>
      </c>
      <c r="X46" s="1">
        <v>0</v>
      </c>
      <c r="Y46" s="1">
        <f t="shared" si="2"/>
        <v>0</v>
      </c>
      <c r="Z46" s="1">
        <f t="shared" si="3"/>
        <v>0</v>
      </c>
      <c r="AA46" s="1">
        <f t="shared" si="4"/>
        <v>0</v>
      </c>
      <c r="AB46" s="1">
        <f t="shared" si="5"/>
        <v>1</v>
      </c>
      <c r="AC46" s="1">
        <f t="shared" si="6"/>
        <v>0</v>
      </c>
      <c r="AD46" s="1">
        <f t="shared" si="7"/>
        <v>0</v>
      </c>
      <c r="AE46" s="1" t="b">
        <f t="shared" si="8"/>
        <v>0</v>
      </c>
      <c r="AF46" s="1">
        <f t="shared" si="9"/>
        <v>0</v>
      </c>
      <c r="AG46" s="1">
        <f t="shared" si="10"/>
        <v>0</v>
      </c>
      <c r="AH46" s="1">
        <f t="shared" si="11"/>
        <v>0</v>
      </c>
      <c r="AJ46" s="1">
        <f t="shared" si="12"/>
        <v>0</v>
      </c>
      <c r="AK46" s="1">
        <f t="shared" si="13"/>
        <v>5</v>
      </c>
      <c r="AN46" s="1">
        <f t="shared" si="14"/>
        <v>0</v>
      </c>
      <c r="AO46" s="1">
        <f t="shared" si="15"/>
        <v>0</v>
      </c>
      <c r="AP46" s="1">
        <f t="shared" si="16"/>
        <v>0</v>
      </c>
      <c r="AQ46" s="1">
        <f t="shared" si="17"/>
        <v>1</v>
      </c>
      <c r="AR46" s="1">
        <f t="shared" si="18"/>
        <v>0</v>
      </c>
      <c r="AS46" s="1">
        <f t="shared" si="19"/>
        <v>0</v>
      </c>
      <c r="AT46" s="1" t="b">
        <f t="shared" si="20"/>
        <v>0</v>
      </c>
      <c r="AU46" s="1">
        <f t="shared" si="21"/>
        <v>0</v>
      </c>
      <c r="AV46" s="1">
        <f t="shared" si="22"/>
        <v>0</v>
      </c>
      <c r="AW46" s="1">
        <f t="shared" si="23"/>
        <v>0</v>
      </c>
      <c r="BA46" s="54">
        <f t="shared" si="29"/>
        <v>0</v>
      </c>
      <c r="BB46" s="1">
        <f t="shared" si="30"/>
        <v>0</v>
      </c>
      <c r="BC46" s="1">
        <f t="shared" si="31"/>
        <v>0</v>
      </c>
    </row>
    <row r="47" spans="1:55" ht="15">
      <c r="A47" s="61"/>
      <c r="B47" s="62"/>
      <c r="C47" s="63"/>
      <c r="D47" s="71" t="s">
        <v>177</v>
      </c>
      <c r="E47" s="72">
        <v>0</v>
      </c>
      <c r="F47" s="62"/>
      <c r="G47" s="71" t="s">
        <v>177</v>
      </c>
      <c r="H47" s="72">
        <v>0</v>
      </c>
      <c r="I47" s="32" t="s">
        <v>59</v>
      </c>
      <c r="J47" s="62"/>
      <c r="K47" s="95"/>
      <c r="L47" s="66"/>
      <c r="M47" s="56">
        <f t="shared" si="24"/>
        <v>0</v>
      </c>
      <c r="N47" s="57">
        <f t="shared" si="25"/>
        <v>0</v>
      </c>
      <c r="O47" s="79">
        <f t="shared" si="0"/>
      </c>
      <c r="P47" s="79">
        <f t="shared" si="1"/>
      </c>
      <c r="T47" s="1">
        <v>0</v>
      </c>
      <c r="X47" s="1">
        <v>0</v>
      </c>
      <c r="Y47" s="1">
        <f t="shared" si="2"/>
        <v>0</v>
      </c>
      <c r="Z47" s="1">
        <f t="shared" si="3"/>
        <v>0</v>
      </c>
      <c r="AA47" s="1">
        <f t="shared" si="4"/>
        <v>0</v>
      </c>
      <c r="AB47" s="1">
        <f t="shared" si="5"/>
        <v>1</v>
      </c>
      <c r="AC47" s="1">
        <f t="shared" si="6"/>
        <v>0</v>
      </c>
      <c r="AD47" s="1">
        <f t="shared" si="7"/>
        <v>0</v>
      </c>
      <c r="AE47" s="1" t="b">
        <f t="shared" si="8"/>
        <v>0</v>
      </c>
      <c r="AF47" s="1">
        <f t="shared" si="9"/>
        <v>0</v>
      </c>
      <c r="AG47" s="1">
        <f t="shared" si="10"/>
        <v>0</v>
      </c>
      <c r="AH47" s="1">
        <f t="shared" si="11"/>
        <v>0</v>
      </c>
      <c r="AJ47" s="1">
        <f t="shared" si="12"/>
        <v>0</v>
      </c>
      <c r="AK47" s="1">
        <f t="shared" si="13"/>
        <v>5</v>
      </c>
      <c r="AN47" s="1">
        <f t="shared" si="14"/>
        <v>0</v>
      </c>
      <c r="AO47" s="1">
        <f t="shared" si="15"/>
        <v>0</v>
      </c>
      <c r="AP47" s="1">
        <f t="shared" si="16"/>
        <v>0</v>
      </c>
      <c r="AQ47" s="1">
        <f t="shared" si="17"/>
        <v>1</v>
      </c>
      <c r="AR47" s="1">
        <f t="shared" si="18"/>
        <v>0</v>
      </c>
      <c r="AS47" s="1">
        <f t="shared" si="19"/>
        <v>0</v>
      </c>
      <c r="AT47" s="1" t="b">
        <f t="shared" si="20"/>
        <v>0</v>
      </c>
      <c r="AU47" s="1">
        <f t="shared" si="21"/>
        <v>0</v>
      </c>
      <c r="AV47" s="1">
        <f t="shared" si="22"/>
        <v>0</v>
      </c>
      <c r="AW47" s="1">
        <f t="shared" si="23"/>
        <v>0</v>
      </c>
      <c r="BA47" s="54">
        <f t="shared" si="29"/>
        <v>0</v>
      </c>
      <c r="BB47" s="1">
        <f t="shared" si="30"/>
        <v>0</v>
      </c>
      <c r="BC47" s="1">
        <f t="shared" si="31"/>
        <v>0</v>
      </c>
    </row>
    <row r="48" spans="1:55" ht="15">
      <c r="A48" s="61"/>
      <c r="B48" s="62"/>
      <c r="C48" s="63"/>
      <c r="D48" s="71" t="s">
        <v>177</v>
      </c>
      <c r="E48" s="72">
        <v>0</v>
      </c>
      <c r="F48" s="62"/>
      <c r="G48" s="71" t="s">
        <v>177</v>
      </c>
      <c r="H48" s="72">
        <v>0</v>
      </c>
      <c r="I48" s="32" t="s">
        <v>60</v>
      </c>
      <c r="J48" s="62"/>
      <c r="K48" s="95"/>
      <c r="L48" s="66"/>
      <c r="M48" s="56">
        <f t="shared" si="24"/>
        <v>0</v>
      </c>
      <c r="N48" s="57">
        <f t="shared" si="25"/>
        <v>0</v>
      </c>
      <c r="O48" s="79">
        <f t="shared" si="0"/>
      </c>
      <c r="P48" s="79">
        <f t="shared" si="1"/>
      </c>
      <c r="T48" s="1">
        <v>0</v>
      </c>
      <c r="X48" s="1">
        <v>0</v>
      </c>
      <c r="Y48" s="1">
        <f t="shared" si="2"/>
        <v>0</v>
      </c>
      <c r="Z48" s="1">
        <f t="shared" si="3"/>
        <v>0</v>
      </c>
      <c r="AA48" s="1">
        <f t="shared" si="4"/>
        <v>0</v>
      </c>
      <c r="AB48" s="1">
        <f t="shared" si="5"/>
        <v>1</v>
      </c>
      <c r="AC48" s="1">
        <f t="shared" si="6"/>
        <v>0</v>
      </c>
      <c r="AD48" s="1">
        <f t="shared" si="7"/>
        <v>0</v>
      </c>
      <c r="AE48" s="1" t="b">
        <f t="shared" si="8"/>
        <v>0</v>
      </c>
      <c r="AF48" s="1">
        <f t="shared" si="9"/>
        <v>0</v>
      </c>
      <c r="AG48" s="1">
        <f t="shared" si="10"/>
        <v>0</v>
      </c>
      <c r="AH48" s="1">
        <f t="shared" si="11"/>
        <v>0</v>
      </c>
      <c r="AJ48" s="1">
        <f t="shared" si="12"/>
        <v>0</v>
      </c>
      <c r="AK48" s="1">
        <f t="shared" si="13"/>
        <v>5</v>
      </c>
      <c r="AN48" s="1">
        <f t="shared" si="14"/>
        <v>0</v>
      </c>
      <c r="AO48" s="1">
        <f t="shared" si="15"/>
        <v>0</v>
      </c>
      <c r="AP48" s="1">
        <f t="shared" si="16"/>
        <v>0</v>
      </c>
      <c r="AQ48" s="1">
        <f t="shared" si="17"/>
        <v>1</v>
      </c>
      <c r="AR48" s="1">
        <f t="shared" si="18"/>
        <v>0</v>
      </c>
      <c r="AS48" s="1">
        <f t="shared" si="19"/>
        <v>0</v>
      </c>
      <c r="AT48" s="1" t="b">
        <f t="shared" si="20"/>
        <v>0</v>
      </c>
      <c r="AU48" s="1">
        <f t="shared" si="21"/>
        <v>0</v>
      </c>
      <c r="AV48" s="1">
        <f t="shared" si="22"/>
        <v>0</v>
      </c>
      <c r="AW48" s="1">
        <f t="shared" si="23"/>
        <v>0</v>
      </c>
      <c r="BA48" s="54">
        <f t="shared" si="29"/>
        <v>0</v>
      </c>
      <c r="BB48" s="1">
        <f t="shared" si="30"/>
        <v>0</v>
      </c>
      <c r="BC48" s="1">
        <f t="shared" si="31"/>
        <v>0</v>
      </c>
    </row>
    <row r="49" spans="1:55" ht="15">
      <c r="A49" s="61"/>
      <c r="B49" s="62"/>
      <c r="C49" s="63"/>
      <c r="D49" s="71" t="s">
        <v>177</v>
      </c>
      <c r="E49" s="72">
        <v>0</v>
      </c>
      <c r="F49" s="62"/>
      <c r="G49" s="71" t="s">
        <v>177</v>
      </c>
      <c r="H49" s="72">
        <v>0</v>
      </c>
      <c r="I49" s="32" t="s">
        <v>61</v>
      </c>
      <c r="J49" s="62"/>
      <c r="K49" s="95"/>
      <c r="L49" s="66"/>
      <c r="M49" s="56">
        <f t="shared" si="24"/>
        <v>0</v>
      </c>
      <c r="N49" s="57">
        <f t="shared" si="25"/>
        <v>0</v>
      </c>
      <c r="O49" s="79">
        <f t="shared" si="0"/>
      </c>
      <c r="P49" s="79">
        <f t="shared" si="1"/>
      </c>
      <c r="T49" s="1">
        <v>0</v>
      </c>
      <c r="X49" s="1">
        <v>0</v>
      </c>
      <c r="Y49" s="1">
        <f t="shared" si="2"/>
        <v>0</v>
      </c>
      <c r="Z49" s="1">
        <f t="shared" si="3"/>
        <v>0</v>
      </c>
      <c r="AA49" s="1">
        <f t="shared" si="4"/>
        <v>0</v>
      </c>
      <c r="AB49" s="1">
        <f t="shared" si="5"/>
        <v>1</v>
      </c>
      <c r="AC49" s="1">
        <f t="shared" si="6"/>
        <v>0</v>
      </c>
      <c r="AD49" s="1">
        <f t="shared" si="7"/>
        <v>0</v>
      </c>
      <c r="AE49" s="1" t="b">
        <f t="shared" si="8"/>
        <v>0</v>
      </c>
      <c r="AF49" s="1">
        <f t="shared" si="9"/>
        <v>0</v>
      </c>
      <c r="AG49" s="1">
        <f t="shared" si="10"/>
        <v>0</v>
      </c>
      <c r="AH49" s="1">
        <f t="shared" si="11"/>
        <v>0</v>
      </c>
      <c r="AJ49" s="1">
        <f t="shared" si="12"/>
        <v>0</v>
      </c>
      <c r="AK49" s="1">
        <f t="shared" si="13"/>
        <v>5</v>
      </c>
      <c r="AN49" s="1">
        <f t="shared" si="14"/>
        <v>0</v>
      </c>
      <c r="AO49" s="1">
        <f t="shared" si="15"/>
        <v>0</v>
      </c>
      <c r="AP49" s="1">
        <f t="shared" si="16"/>
        <v>0</v>
      </c>
      <c r="AQ49" s="1">
        <f t="shared" si="17"/>
        <v>1</v>
      </c>
      <c r="AR49" s="1">
        <f t="shared" si="18"/>
        <v>0</v>
      </c>
      <c r="AS49" s="1">
        <f t="shared" si="19"/>
        <v>0</v>
      </c>
      <c r="AT49" s="1" t="b">
        <f t="shared" si="20"/>
        <v>0</v>
      </c>
      <c r="AU49" s="1">
        <f t="shared" si="21"/>
        <v>0</v>
      </c>
      <c r="AV49" s="1">
        <f t="shared" si="22"/>
        <v>0</v>
      </c>
      <c r="AW49" s="1">
        <f t="shared" si="23"/>
        <v>0</v>
      </c>
      <c r="BA49" s="54">
        <f t="shared" si="29"/>
        <v>0</v>
      </c>
      <c r="BB49" s="1">
        <f t="shared" si="30"/>
        <v>0</v>
      </c>
      <c r="BC49" s="1">
        <f t="shared" si="31"/>
        <v>0</v>
      </c>
    </row>
    <row r="50" spans="1:55" ht="15">
      <c r="A50" s="61"/>
      <c r="B50" s="62"/>
      <c r="C50" s="63"/>
      <c r="D50" s="71" t="s">
        <v>177</v>
      </c>
      <c r="E50" s="72">
        <v>0</v>
      </c>
      <c r="F50" s="62"/>
      <c r="G50" s="71" t="s">
        <v>177</v>
      </c>
      <c r="H50" s="72">
        <v>0</v>
      </c>
      <c r="I50" s="32" t="s">
        <v>62</v>
      </c>
      <c r="J50" s="62"/>
      <c r="K50" s="95"/>
      <c r="L50" s="66"/>
      <c r="M50" s="56">
        <f t="shared" si="24"/>
        <v>0</v>
      </c>
      <c r="N50" s="57">
        <f t="shared" si="25"/>
        <v>0</v>
      </c>
      <c r="O50" s="79">
        <f t="shared" si="0"/>
      </c>
      <c r="P50" s="79">
        <f t="shared" si="1"/>
      </c>
      <c r="T50" s="1">
        <v>0</v>
      </c>
      <c r="X50" s="1">
        <v>0</v>
      </c>
      <c r="Y50" s="1">
        <f t="shared" si="2"/>
        <v>0</v>
      </c>
      <c r="Z50" s="1">
        <f t="shared" si="3"/>
        <v>0</v>
      </c>
      <c r="AA50" s="1">
        <f t="shared" si="4"/>
        <v>0</v>
      </c>
      <c r="AB50" s="1">
        <f t="shared" si="5"/>
        <v>1</v>
      </c>
      <c r="AC50" s="1">
        <f t="shared" si="6"/>
        <v>0</v>
      </c>
      <c r="AD50" s="1">
        <f t="shared" si="7"/>
        <v>0</v>
      </c>
      <c r="AE50" s="1" t="b">
        <f t="shared" si="8"/>
        <v>0</v>
      </c>
      <c r="AF50" s="1">
        <f t="shared" si="9"/>
        <v>0</v>
      </c>
      <c r="AG50" s="1">
        <f t="shared" si="10"/>
        <v>0</v>
      </c>
      <c r="AH50" s="1">
        <f t="shared" si="11"/>
        <v>0</v>
      </c>
      <c r="AJ50" s="1">
        <f t="shared" si="12"/>
        <v>0</v>
      </c>
      <c r="AK50" s="1">
        <f t="shared" si="13"/>
        <v>5</v>
      </c>
      <c r="AN50" s="1">
        <f t="shared" si="14"/>
        <v>0</v>
      </c>
      <c r="AO50" s="1">
        <f t="shared" si="15"/>
        <v>0</v>
      </c>
      <c r="AP50" s="1">
        <f t="shared" si="16"/>
        <v>0</v>
      </c>
      <c r="AQ50" s="1">
        <f t="shared" si="17"/>
        <v>1</v>
      </c>
      <c r="AR50" s="1">
        <f t="shared" si="18"/>
        <v>0</v>
      </c>
      <c r="AS50" s="1">
        <f t="shared" si="19"/>
        <v>0</v>
      </c>
      <c r="AT50" s="1" t="b">
        <f t="shared" si="20"/>
        <v>0</v>
      </c>
      <c r="AU50" s="1">
        <f t="shared" si="21"/>
        <v>0</v>
      </c>
      <c r="AV50" s="1">
        <f t="shared" si="22"/>
        <v>0</v>
      </c>
      <c r="AW50" s="1">
        <f t="shared" si="23"/>
        <v>0</v>
      </c>
      <c r="BA50" s="54">
        <f t="shared" si="29"/>
        <v>0</v>
      </c>
      <c r="BB50" s="1">
        <f t="shared" si="30"/>
        <v>0</v>
      </c>
      <c r="BC50" s="1">
        <f t="shared" si="31"/>
        <v>0</v>
      </c>
    </row>
    <row r="51" spans="1:55" ht="15">
      <c r="A51" s="61"/>
      <c r="B51" s="62"/>
      <c r="C51" s="63"/>
      <c r="D51" s="71" t="s">
        <v>177</v>
      </c>
      <c r="E51" s="72">
        <v>0</v>
      </c>
      <c r="F51" s="62"/>
      <c r="G51" s="71" t="s">
        <v>177</v>
      </c>
      <c r="H51" s="72">
        <v>0</v>
      </c>
      <c r="I51" s="32" t="s">
        <v>63</v>
      </c>
      <c r="J51" s="62"/>
      <c r="K51" s="95"/>
      <c r="L51" s="66"/>
      <c r="M51" s="56">
        <f t="shared" si="24"/>
        <v>0</v>
      </c>
      <c r="N51" s="57">
        <f t="shared" si="25"/>
        <v>0</v>
      </c>
      <c r="O51" s="79">
        <f t="shared" si="0"/>
      </c>
      <c r="P51" s="79">
        <f t="shared" si="1"/>
      </c>
      <c r="T51" s="1">
        <v>0</v>
      </c>
      <c r="X51" s="1">
        <v>0</v>
      </c>
      <c r="Y51" s="1">
        <f t="shared" si="2"/>
        <v>0</v>
      </c>
      <c r="Z51" s="1">
        <f t="shared" si="3"/>
        <v>0</v>
      </c>
      <c r="AA51" s="1">
        <f t="shared" si="4"/>
        <v>0</v>
      </c>
      <c r="AB51" s="1">
        <f t="shared" si="5"/>
        <v>1</v>
      </c>
      <c r="AC51" s="1">
        <f t="shared" si="6"/>
        <v>0</v>
      </c>
      <c r="AD51" s="1">
        <f t="shared" si="7"/>
        <v>0</v>
      </c>
      <c r="AE51" s="1" t="b">
        <f t="shared" si="8"/>
        <v>0</v>
      </c>
      <c r="AF51" s="1">
        <f t="shared" si="9"/>
        <v>0</v>
      </c>
      <c r="AG51" s="1">
        <f t="shared" si="10"/>
        <v>0</v>
      </c>
      <c r="AH51" s="1">
        <f t="shared" si="11"/>
        <v>0</v>
      </c>
      <c r="AJ51" s="1">
        <f t="shared" si="12"/>
        <v>0</v>
      </c>
      <c r="AK51" s="1">
        <f t="shared" si="13"/>
        <v>5</v>
      </c>
      <c r="AN51" s="1">
        <f t="shared" si="14"/>
        <v>0</v>
      </c>
      <c r="AO51" s="1">
        <f t="shared" si="15"/>
        <v>0</v>
      </c>
      <c r="AP51" s="1">
        <f t="shared" si="16"/>
        <v>0</v>
      </c>
      <c r="AQ51" s="1">
        <f t="shared" si="17"/>
        <v>1</v>
      </c>
      <c r="AR51" s="1">
        <f t="shared" si="18"/>
        <v>0</v>
      </c>
      <c r="AS51" s="1">
        <f t="shared" si="19"/>
        <v>0</v>
      </c>
      <c r="AT51" s="1" t="b">
        <f t="shared" si="20"/>
        <v>0</v>
      </c>
      <c r="AU51" s="1">
        <f t="shared" si="21"/>
        <v>0</v>
      </c>
      <c r="AV51" s="1">
        <f t="shared" si="22"/>
        <v>0</v>
      </c>
      <c r="AW51" s="1">
        <f t="shared" si="23"/>
        <v>0</v>
      </c>
      <c r="BA51" s="54">
        <f t="shared" si="29"/>
        <v>0</v>
      </c>
      <c r="BB51" s="1">
        <f t="shared" si="30"/>
        <v>0</v>
      </c>
      <c r="BC51" s="1">
        <f t="shared" si="31"/>
        <v>0</v>
      </c>
    </row>
    <row r="52" spans="1:55" ht="15">
      <c r="A52" s="61"/>
      <c r="B52" s="62"/>
      <c r="C52" s="63"/>
      <c r="D52" s="71" t="s">
        <v>177</v>
      </c>
      <c r="E52" s="72">
        <v>0</v>
      </c>
      <c r="F52" s="62"/>
      <c r="G52" s="71" t="s">
        <v>177</v>
      </c>
      <c r="H52" s="72">
        <v>0</v>
      </c>
      <c r="I52" s="32" t="s">
        <v>67</v>
      </c>
      <c r="J52" s="62"/>
      <c r="K52" s="95"/>
      <c r="L52" s="66"/>
      <c r="M52" s="56">
        <f t="shared" si="24"/>
        <v>0</v>
      </c>
      <c r="N52" s="57">
        <f t="shared" si="25"/>
        <v>0</v>
      </c>
      <c r="O52" s="79">
        <f t="shared" si="0"/>
      </c>
      <c r="P52" s="79">
        <f t="shared" si="1"/>
      </c>
      <c r="T52" s="1">
        <v>0</v>
      </c>
      <c r="X52" s="1">
        <v>0</v>
      </c>
      <c r="Y52" s="1">
        <f t="shared" si="2"/>
        <v>0</v>
      </c>
      <c r="Z52" s="1">
        <f t="shared" si="3"/>
        <v>0</v>
      </c>
      <c r="AA52" s="1">
        <f t="shared" si="4"/>
        <v>0</v>
      </c>
      <c r="AB52" s="1">
        <f t="shared" si="5"/>
        <v>1</v>
      </c>
      <c r="AC52" s="1">
        <f t="shared" si="6"/>
        <v>0</v>
      </c>
      <c r="AD52" s="1">
        <f t="shared" si="7"/>
        <v>0</v>
      </c>
      <c r="AE52" s="1" t="b">
        <f t="shared" si="8"/>
        <v>0</v>
      </c>
      <c r="AF52" s="1">
        <f t="shared" si="9"/>
        <v>0</v>
      </c>
      <c r="AG52" s="1">
        <f t="shared" si="10"/>
        <v>0</v>
      </c>
      <c r="AH52" s="1">
        <f t="shared" si="11"/>
        <v>0</v>
      </c>
      <c r="AJ52" s="1">
        <f t="shared" si="12"/>
        <v>0</v>
      </c>
      <c r="AK52" s="1">
        <f t="shared" si="13"/>
        <v>5</v>
      </c>
      <c r="AN52" s="1">
        <f t="shared" si="14"/>
        <v>0</v>
      </c>
      <c r="AO52" s="1">
        <f t="shared" si="15"/>
        <v>0</v>
      </c>
      <c r="AP52" s="1">
        <f t="shared" si="16"/>
        <v>0</v>
      </c>
      <c r="AQ52" s="1">
        <f t="shared" si="17"/>
        <v>1</v>
      </c>
      <c r="AR52" s="1">
        <f t="shared" si="18"/>
        <v>0</v>
      </c>
      <c r="AS52" s="1">
        <f t="shared" si="19"/>
        <v>0</v>
      </c>
      <c r="AT52" s="1" t="b">
        <f t="shared" si="20"/>
        <v>0</v>
      </c>
      <c r="AU52" s="1">
        <f t="shared" si="21"/>
        <v>0</v>
      </c>
      <c r="AV52" s="1">
        <f t="shared" si="22"/>
        <v>0</v>
      </c>
      <c r="AW52" s="1">
        <f t="shared" si="23"/>
        <v>0</v>
      </c>
      <c r="BA52" s="54">
        <f t="shared" si="29"/>
        <v>0</v>
      </c>
      <c r="BB52" s="1">
        <f t="shared" si="30"/>
        <v>0</v>
      </c>
      <c r="BC52" s="1">
        <f t="shared" si="31"/>
        <v>0</v>
      </c>
    </row>
    <row r="53" spans="1:55" ht="15">
      <c r="A53" s="61"/>
      <c r="B53" s="62"/>
      <c r="C53" s="63"/>
      <c r="D53" s="71" t="s">
        <v>177</v>
      </c>
      <c r="E53" s="72">
        <v>0</v>
      </c>
      <c r="F53" s="62"/>
      <c r="G53" s="71" t="s">
        <v>177</v>
      </c>
      <c r="H53" s="72">
        <v>0</v>
      </c>
      <c r="I53" s="32" t="s">
        <v>68</v>
      </c>
      <c r="J53" s="62"/>
      <c r="K53" s="95"/>
      <c r="L53" s="66"/>
      <c r="M53" s="56">
        <f t="shared" si="24"/>
        <v>0</v>
      </c>
      <c r="N53" s="57">
        <f t="shared" si="25"/>
        <v>0</v>
      </c>
      <c r="O53" s="79">
        <f t="shared" si="0"/>
      </c>
      <c r="P53" s="79">
        <f t="shared" si="1"/>
      </c>
      <c r="T53" s="1">
        <v>0</v>
      </c>
      <c r="X53" s="1">
        <v>0</v>
      </c>
      <c r="Y53" s="1">
        <f t="shared" si="2"/>
        <v>0</v>
      </c>
      <c r="Z53" s="1">
        <f t="shared" si="3"/>
        <v>0</v>
      </c>
      <c r="AA53" s="1">
        <f t="shared" si="4"/>
        <v>0</v>
      </c>
      <c r="AB53" s="1">
        <f t="shared" si="5"/>
        <v>1</v>
      </c>
      <c r="AC53" s="1">
        <f t="shared" si="6"/>
        <v>0</v>
      </c>
      <c r="AD53" s="1">
        <f t="shared" si="7"/>
        <v>0</v>
      </c>
      <c r="AE53" s="1" t="b">
        <f t="shared" si="8"/>
        <v>0</v>
      </c>
      <c r="AF53" s="1">
        <f t="shared" si="9"/>
        <v>0</v>
      </c>
      <c r="AG53" s="1">
        <f t="shared" si="10"/>
        <v>0</v>
      </c>
      <c r="AH53" s="1">
        <f t="shared" si="11"/>
        <v>0</v>
      </c>
      <c r="AJ53" s="1">
        <f t="shared" si="12"/>
        <v>0</v>
      </c>
      <c r="AK53" s="1">
        <f t="shared" si="13"/>
        <v>5</v>
      </c>
      <c r="AN53" s="1">
        <f t="shared" si="14"/>
        <v>0</v>
      </c>
      <c r="AO53" s="1">
        <f t="shared" si="15"/>
        <v>0</v>
      </c>
      <c r="AP53" s="1">
        <f t="shared" si="16"/>
        <v>0</v>
      </c>
      <c r="AQ53" s="1">
        <f t="shared" si="17"/>
        <v>1</v>
      </c>
      <c r="AR53" s="1">
        <f t="shared" si="18"/>
        <v>0</v>
      </c>
      <c r="AS53" s="1">
        <f t="shared" si="19"/>
        <v>0</v>
      </c>
      <c r="AT53" s="1" t="b">
        <f t="shared" si="20"/>
        <v>0</v>
      </c>
      <c r="AU53" s="1">
        <f t="shared" si="21"/>
        <v>0</v>
      </c>
      <c r="AV53" s="1">
        <f t="shared" si="22"/>
        <v>0</v>
      </c>
      <c r="AW53" s="1">
        <f t="shared" si="23"/>
        <v>0</v>
      </c>
      <c r="BA53" s="54">
        <f t="shared" si="29"/>
        <v>0</v>
      </c>
      <c r="BB53" s="1">
        <f t="shared" si="30"/>
        <v>0</v>
      </c>
      <c r="BC53" s="1">
        <f t="shared" si="31"/>
        <v>0</v>
      </c>
    </row>
    <row r="54" spans="1:55" ht="15">
      <c r="A54" s="61"/>
      <c r="B54" s="62"/>
      <c r="C54" s="63"/>
      <c r="D54" s="71" t="s">
        <v>177</v>
      </c>
      <c r="E54" s="72">
        <v>0</v>
      </c>
      <c r="F54" s="62"/>
      <c r="G54" s="71" t="s">
        <v>177</v>
      </c>
      <c r="H54" s="72">
        <v>0</v>
      </c>
      <c r="I54" s="32" t="s">
        <v>69</v>
      </c>
      <c r="J54" s="62"/>
      <c r="K54" s="95"/>
      <c r="L54" s="66"/>
      <c r="M54" s="56">
        <f t="shared" si="24"/>
        <v>0</v>
      </c>
      <c r="N54" s="57">
        <f t="shared" si="25"/>
        <v>0</v>
      </c>
      <c r="O54" s="79">
        <f t="shared" si="0"/>
      </c>
      <c r="P54" s="79">
        <f t="shared" si="1"/>
      </c>
      <c r="T54" s="1">
        <v>0</v>
      </c>
      <c r="X54" s="1">
        <v>0</v>
      </c>
      <c r="Y54" s="1">
        <f t="shared" si="2"/>
        <v>0</v>
      </c>
      <c r="Z54" s="1">
        <f t="shared" si="3"/>
        <v>0</v>
      </c>
      <c r="AA54" s="1">
        <f t="shared" si="4"/>
        <v>0</v>
      </c>
      <c r="AB54" s="1">
        <f t="shared" si="5"/>
        <v>1</v>
      </c>
      <c r="AC54" s="1">
        <f t="shared" si="6"/>
        <v>0</v>
      </c>
      <c r="AD54" s="1">
        <f t="shared" si="7"/>
        <v>0</v>
      </c>
      <c r="AE54" s="1" t="b">
        <f t="shared" si="8"/>
        <v>0</v>
      </c>
      <c r="AF54" s="1">
        <f t="shared" si="9"/>
        <v>0</v>
      </c>
      <c r="AG54" s="1">
        <f t="shared" si="10"/>
        <v>0</v>
      </c>
      <c r="AH54" s="1">
        <f t="shared" si="11"/>
        <v>0</v>
      </c>
      <c r="AJ54" s="1">
        <f t="shared" si="12"/>
        <v>0</v>
      </c>
      <c r="AK54" s="1">
        <f t="shared" si="13"/>
        <v>5</v>
      </c>
      <c r="AN54" s="1">
        <f t="shared" si="14"/>
        <v>0</v>
      </c>
      <c r="AO54" s="1">
        <f t="shared" si="15"/>
        <v>0</v>
      </c>
      <c r="AP54" s="1">
        <f t="shared" si="16"/>
        <v>0</v>
      </c>
      <c r="AQ54" s="1">
        <f t="shared" si="17"/>
        <v>1</v>
      </c>
      <c r="AR54" s="1">
        <f t="shared" si="18"/>
        <v>0</v>
      </c>
      <c r="AS54" s="1">
        <f t="shared" si="19"/>
        <v>0</v>
      </c>
      <c r="AT54" s="1" t="b">
        <f t="shared" si="20"/>
        <v>0</v>
      </c>
      <c r="AU54" s="1">
        <f t="shared" si="21"/>
        <v>0</v>
      </c>
      <c r="AV54" s="1">
        <f t="shared" si="22"/>
        <v>0</v>
      </c>
      <c r="AW54" s="1">
        <f t="shared" si="23"/>
        <v>0</v>
      </c>
      <c r="BA54" s="54">
        <f t="shared" si="29"/>
        <v>0</v>
      </c>
      <c r="BB54" s="1">
        <f t="shared" si="30"/>
        <v>0</v>
      </c>
      <c r="BC54" s="1">
        <f t="shared" si="31"/>
        <v>0</v>
      </c>
    </row>
    <row r="55" spans="1:55" ht="15">
      <c r="A55" s="61"/>
      <c r="B55" s="62"/>
      <c r="C55" s="63"/>
      <c r="D55" s="71" t="s">
        <v>177</v>
      </c>
      <c r="E55" s="72">
        <v>0</v>
      </c>
      <c r="F55" s="62"/>
      <c r="G55" s="71" t="s">
        <v>177</v>
      </c>
      <c r="H55" s="72">
        <v>0</v>
      </c>
      <c r="I55" s="32" t="s">
        <v>70</v>
      </c>
      <c r="J55" s="62"/>
      <c r="K55" s="95"/>
      <c r="L55" s="66"/>
      <c r="M55" s="56">
        <f t="shared" si="24"/>
        <v>0</v>
      </c>
      <c r="N55" s="57">
        <f t="shared" si="25"/>
        <v>0</v>
      </c>
      <c r="O55" s="79">
        <f t="shared" si="0"/>
      </c>
      <c r="P55" s="79">
        <f t="shared" si="1"/>
      </c>
      <c r="T55" s="1">
        <v>0</v>
      </c>
      <c r="X55" s="1">
        <v>0</v>
      </c>
      <c r="Y55" s="1">
        <f t="shared" si="2"/>
        <v>0</v>
      </c>
      <c r="Z55" s="1">
        <f t="shared" si="3"/>
        <v>0</v>
      </c>
      <c r="AA55" s="1">
        <f t="shared" si="4"/>
        <v>0</v>
      </c>
      <c r="AB55" s="1">
        <f t="shared" si="5"/>
        <v>1</v>
      </c>
      <c r="AC55" s="1">
        <f t="shared" si="6"/>
        <v>0</v>
      </c>
      <c r="AD55" s="1">
        <f t="shared" si="7"/>
        <v>0</v>
      </c>
      <c r="AE55" s="1" t="b">
        <f t="shared" si="8"/>
        <v>0</v>
      </c>
      <c r="AF55" s="1">
        <f t="shared" si="9"/>
        <v>0</v>
      </c>
      <c r="AG55" s="1">
        <f t="shared" si="10"/>
        <v>0</v>
      </c>
      <c r="AH55" s="1">
        <f t="shared" si="11"/>
        <v>0</v>
      </c>
      <c r="AJ55" s="1">
        <f t="shared" si="12"/>
        <v>0</v>
      </c>
      <c r="AK55" s="1">
        <f t="shared" si="13"/>
        <v>5</v>
      </c>
      <c r="AN55" s="1">
        <f t="shared" si="14"/>
        <v>0</v>
      </c>
      <c r="AO55" s="1">
        <f t="shared" si="15"/>
        <v>0</v>
      </c>
      <c r="AP55" s="1">
        <f t="shared" si="16"/>
        <v>0</v>
      </c>
      <c r="AQ55" s="1">
        <f t="shared" si="17"/>
        <v>1</v>
      </c>
      <c r="AR55" s="1">
        <f t="shared" si="18"/>
        <v>0</v>
      </c>
      <c r="AS55" s="1">
        <f t="shared" si="19"/>
        <v>0</v>
      </c>
      <c r="AT55" s="1" t="b">
        <f t="shared" si="20"/>
        <v>0</v>
      </c>
      <c r="AU55" s="1">
        <f t="shared" si="21"/>
        <v>0</v>
      </c>
      <c r="AV55" s="1">
        <f t="shared" si="22"/>
        <v>0</v>
      </c>
      <c r="AW55" s="1">
        <f t="shared" si="23"/>
        <v>0</v>
      </c>
      <c r="BA55" s="54">
        <f t="shared" si="29"/>
        <v>0</v>
      </c>
      <c r="BB55" s="1">
        <f t="shared" si="30"/>
        <v>0</v>
      </c>
      <c r="BC55" s="1">
        <f t="shared" si="31"/>
        <v>0</v>
      </c>
    </row>
    <row r="56" spans="1:55" ht="15">
      <c r="A56" s="61"/>
      <c r="B56" s="62"/>
      <c r="C56" s="63"/>
      <c r="D56" s="71" t="s">
        <v>177</v>
      </c>
      <c r="E56" s="72">
        <v>0</v>
      </c>
      <c r="F56" s="62"/>
      <c r="G56" s="71" t="s">
        <v>177</v>
      </c>
      <c r="H56" s="72">
        <v>0</v>
      </c>
      <c r="I56" s="32" t="s">
        <v>71</v>
      </c>
      <c r="J56" s="62"/>
      <c r="K56" s="95"/>
      <c r="L56" s="66"/>
      <c r="M56" s="56">
        <f t="shared" si="24"/>
        <v>0</v>
      </c>
      <c r="N56" s="57">
        <f t="shared" si="25"/>
        <v>0</v>
      </c>
      <c r="O56" s="79">
        <f t="shared" si="0"/>
      </c>
      <c r="P56" s="79">
        <f t="shared" si="1"/>
      </c>
      <c r="T56" s="1">
        <v>0</v>
      </c>
      <c r="X56" s="1">
        <v>0</v>
      </c>
      <c r="Y56" s="1">
        <f t="shared" si="2"/>
        <v>0</v>
      </c>
      <c r="Z56" s="1">
        <f t="shared" si="3"/>
        <v>0</v>
      </c>
      <c r="AA56" s="1">
        <f t="shared" si="4"/>
        <v>0</v>
      </c>
      <c r="AB56" s="1">
        <f t="shared" si="5"/>
        <v>1</v>
      </c>
      <c r="AC56" s="1">
        <f t="shared" si="6"/>
        <v>0</v>
      </c>
      <c r="AD56" s="1">
        <f t="shared" si="7"/>
        <v>0</v>
      </c>
      <c r="AE56" s="1" t="b">
        <f t="shared" si="8"/>
        <v>0</v>
      </c>
      <c r="AF56" s="1">
        <f t="shared" si="9"/>
        <v>0</v>
      </c>
      <c r="AG56" s="1">
        <f t="shared" si="10"/>
        <v>0</v>
      </c>
      <c r="AH56" s="1">
        <f t="shared" si="11"/>
        <v>0</v>
      </c>
      <c r="AJ56" s="1">
        <f t="shared" si="12"/>
        <v>0</v>
      </c>
      <c r="AK56" s="1">
        <f t="shared" si="13"/>
        <v>5</v>
      </c>
      <c r="AN56" s="1">
        <f t="shared" si="14"/>
        <v>0</v>
      </c>
      <c r="AO56" s="1">
        <f t="shared" si="15"/>
        <v>0</v>
      </c>
      <c r="AP56" s="1">
        <f t="shared" si="16"/>
        <v>0</v>
      </c>
      <c r="AQ56" s="1">
        <f t="shared" si="17"/>
        <v>1</v>
      </c>
      <c r="AR56" s="1">
        <f t="shared" si="18"/>
        <v>0</v>
      </c>
      <c r="AS56" s="1">
        <f t="shared" si="19"/>
        <v>0</v>
      </c>
      <c r="AT56" s="1" t="b">
        <f t="shared" si="20"/>
        <v>0</v>
      </c>
      <c r="AU56" s="1">
        <f t="shared" si="21"/>
        <v>0</v>
      </c>
      <c r="AV56" s="1">
        <f t="shared" si="22"/>
        <v>0</v>
      </c>
      <c r="AW56" s="1">
        <f t="shared" si="23"/>
        <v>0</v>
      </c>
      <c r="BA56" s="54">
        <f t="shared" si="29"/>
        <v>0</v>
      </c>
      <c r="BB56" s="1">
        <f t="shared" si="30"/>
        <v>0</v>
      </c>
      <c r="BC56" s="1">
        <f t="shared" si="31"/>
        <v>0</v>
      </c>
    </row>
    <row r="57" spans="1:55" ht="15">
      <c r="A57" s="61"/>
      <c r="B57" s="62"/>
      <c r="C57" s="63"/>
      <c r="D57" s="71" t="s">
        <v>177</v>
      </c>
      <c r="E57" s="72">
        <v>0</v>
      </c>
      <c r="F57" s="62"/>
      <c r="G57" s="71" t="s">
        <v>177</v>
      </c>
      <c r="H57" s="72">
        <v>0</v>
      </c>
      <c r="I57" s="32" t="s">
        <v>72</v>
      </c>
      <c r="J57" s="62"/>
      <c r="K57" s="95"/>
      <c r="L57" s="66"/>
      <c r="M57" s="56">
        <f t="shared" si="24"/>
        <v>0</v>
      </c>
      <c r="N57" s="57">
        <f t="shared" si="25"/>
        <v>0</v>
      </c>
      <c r="O57" s="79">
        <f t="shared" si="0"/>
      </c>
      <c r="P57" s="79">
        <f t="shared" si="1"/>
      </c>
      <c r="T57" s="1">
        <v>0</v>
      </c>
      <c r="X57" s="1">
        <v>0</v>
      </c>
      <c r="Y57" s="1">
        <f t="shared" si="2"/>
        <v>0</v>
      </c>
      <c r="Z57" s="1">
        <f t="shared" si="3"/>
        <v>0</v>
      </c>
      <c r="AA57" s="1">
        <f t="shared" si="4"/>
        <v>0</v>
      </c>
      <c r="AB57" s="1">
        <f t="shared" si="5"/>
        <v>1</v>
      </c>
      <c r="AC57" s="1">
        <f t="shared" si="6"/>
        <v>0</v>
      </c>
      <c r="AD57" s="1">
        <f t="shared" si="7"/>
        <v>0</v>
      </c>
      <c r="AE57" s="1" t="b">
        <f t="shared" si="8"/>
        <v>0</v>
      </c>
      <c r="AF57" s="1">
        <f t="shared" si="9"/>
        <v>0</v>
      </c>
      <c r="AG57" s="1">
        <f t="shared" si="10"/>
        <v>0</v>
      </c>
      <c r="AH57" s="1">
        <f t="shared" si="11"/>
        <v>0</v>
      </c>
      <c r="AJ57" s="1">
        <f t="shared" si="12"/>
        <v>0</v>
      </c>
      <c r="AK57" s="1">
        <f t="shared" si="13"/>
        <v>5</v>
      </c>
      <c r="AN57" s="1">
        <f t="shared" si="14"/>
        <v>0</v>
      </c>
      <c r="AO57" s="1">
        <f t="shared" si="15"/>
        <v>0</v>
      </c>
      <c r="AP57" s="1">
        <f t="shared" si="16"/>
        <v>0</v>
      </c>
      <c r="AQ57" s="1">
        <f t="shared" si="17"/>
        <v>1</v>
      </c>
      <c r="AR57" s="1">
        <f t="shared" si="18"/>
        <v>0</v>
      </c>
      <c r="AS57" s="1">
        <f t="shared" si="19"/>
        <v>0</v>
      </c>
      <c r="AT57" s="1" t="b">
        <f t="shared" si="20"/>
        <v>0</v>
      </c>
      <c r="AU57" s="1">
        <f t="shared" si="21"/>
        <v>0</v>
      </c>
      <c r="AV57" s="1">
        <f t="shared" si="22"/>
        <v>0</v>
      </c>
      <c r="AW57" s="1">
        <f t="shared" si="23"/>
        <v>0</v>
      </c>
      <c r="BA57" s="54">
        <f t="shared" si="29"/>
        <v>0</v>
      </c>
      <c r="BB57" s="1">
        <f t="shared" si="30"/>
        <v>0</v>
      </c>
      <c r="BC57" s="1">
        <f t="shared" si="31"/>
        <v>0</v>
      </c>
    </row>
    <row r="58" spans="1:55" ht="15">
      <c r="A58" s="61"/>
      <c r="B58" s="62"/>
      <c r="C58" s="63"/>
      <c r="D58" s="71" t="s">
        <v>177</v>
      </c>
      <c r="E58" s="72">
        <v>0</v>
      </c>
      <c r="F58" s="62"/>
      <c r="G58" s="71" t="s">
        <v>177</v>
      </c>
      <c r="H58" s="72">
        <v>0</v>
      </c>
      <c r="I58" s="32" t="s">
        <v>73</v>
      </c>
      <c r="J58" s="62"/>
      <c r="K58" s="95"/>
      <c r="L58" s="66"/>
      <c r="M58" s="56">
        <f t="shared" si="24"/>
        <v>0</v>
      </c>
      <c r="N58" s="57">
        <f t="shared" si="25"/>
        <v>0</v>
      </c>
      <c r="O58" s="79">
        <f t="shared" si="0"/>
      </c>
      <c r="P58" s="79">
        <f t="shared" si="1"/>
      </c>
      <c r="T58" s="1">
        <v>0</v>
      </c>
      <c r="X58" s="1">
        <v>0</v>
      </c>
      <c r="Y58" s="1">
        <f t="shared" si="2"/>
        <v>0</v>
      </c>
      <c r="Z58" s="1">
        <f t="shared" si="3"/>
        <v>0</v>
      </c>
      <c r="AA58" s="1">
        <f t="shared" si="4"/>
        <v>0</v>
      </c>
      <c r="AB58" s="1">
        <f t="shared" si="5"/>
        <v>1</v>
      </c>
      <c r="AC58" s="1">
        <f t="shared" si="6"/>
        <v>0</v>
      </c>
      <c r="AD58" s="1">
        <f t="shared" si="7"/>
        <v>0</v>
      </c>
      <c r="AE58" s="1" t="b">
        <f t="shared" si="8"/>
        <v>0</v>
      </c>
      <c r="AF58" s="1">
        <f t="shared" si="9"/>
        <v>0</v>
      </c>
      <c r="AG58" s="1">
        <f t="shared" si="10"/>
        <v>0</v>
      </c>
      <c r="AH58" s="1">
        <f t="shared" si="11"/>
        <v>0</v>
      </c>
      <c r="AJ58" s="1">
        <f t="shared" si="12"/>
        <v>0</v>
      </c>
      <c r="AK58" s="1">
        <f t="shared" si="13"/>
        <v>5</v>
      </c>
      <c r="AN58" s="1">
        <f t="shared" si="14"/>
        <v>0</v>
      </c>
      <c r="AO58" s="1">
        <f t="shared" si="15"/>
        <v>0</v>
      </c>
      <c r="AP58" s="1">
        <f t="shared" si="16"/>
        <v>0</v>
      </c>
      <c r="AQ58" s="1">
        <f t="shared" si="17"/>
        <v>1</v>
      </c>
      <c r="AR58" s="1">
        <f t="shared" si="18"/>
        <v>0</v>
      </c>
      <c r="AS58" s="1">
        <f t="shared" si="19"/>
        <v>0</v>
      </c>
      <c r="AT58" s="1" t="b">
        <f t="shared" si="20"/>
        <v>0</v>
      </c>
      <c r="AU58" s="1">
        <f t="shared" si="21"/>
        <v>0</v>
      </c>
      <c r="AV58" s="1">
        <f t="shared" si="22"/>
        <v>0</v>
      </c>
      <c r="AW58" s="1">
        <f t="shared" si="23"/>
        <v>0</v>
      </c>
      <c r="BA58" s="54">
        <f t="shared" si="29"/>
        <v>0</v>
      </c>
      <c r="BB58" s="1">
        <f t="shared" si="30"/>
        <v>0</v>
      </c>
      <c r="BC58" s="1">
        <f t="shared" si="31"/>
        <v>0</v>
      </c>
    </row>
    <row r="59" spans="1:55" ht="15">
      <c r="A59" s="61"/>
      <c r="B59" s="62"/>
      <c r="C59" s="63"/>
      <c r="D59" s="71" t="s">
        <v>177</v>
      </c>
      <c r="E59" s="72">
        <v>0</v>
      </c>
      <c r="F59" s="62"/>
      <c r="G59" s="71" t="s">
        <v>177</v>
      </c>
      <c r="H59" s="72">
        <v>0</v>
      </c>
      <c r="I59" s="32" t="s">
        <v>74</v>
      </c>
      <c r="J59" s="62"/>
      <c r="K59" s="95"/>
      <c r="L59" s="66"/>
      <c r="M59" s="56">
        <f t="shared" si="24"/>
        <v>0</v>
      </c>
      <c r="N59" s="57">
        <f t="shared" si="25"/>
        <v>0</v>
      </c>
      <c r="O59" s="79">
        <f t="shared" si="0"/>
      </c>
      <c r="P59" s="79">
        <f t="shared" si="1"/>
      </c>
      <c r="T59" s="1">
        <v>0</v>
      </c>
      <c r="X59" s="1">
        <v>0</v>
      </c>
      <c r="Y59" s="1">
        <f t="shared" si="2"/>
        <v>0</v>
      </c>
      <c r="Z59" s="1">
        <f t="shared" si="3"/>
        <v>0</v>
      </c>
      <c r="AA59" s="1">
        <f t="shared" si="4"/>
        <v>0</v>
      </c>
      <c r="AB59" s="1">
        <f t="shared" si="5"/>
        <v>1</v>
      </c>
      <c r="AC59" s="1">
        <f t="shared" si="6"/>
        <v>0</v>
      </c>
      <c r="AD59" s="1">
        <f t="shared" si="7"/>
        <v>0</v>
      </c>
      <c r="AE59" s="1" t="b">
        <f t="shared" si="8"/>
        <v>0</v>
      </c>
      <c r="AF59" s="1">
        <f t="shared" si="9"/>
        <v>0</v>
      </c>
      <c r="AG59" s="1">
        <f t="shared" si="10"/>
        <v>0</v>
      </c>
      <c r="AH59" s="1">
        <f t="shared" si="11"/>
        <v>0</v>
      </c>
      <c r="AJ59" s="1">
        <f t="shared" si="12"/>
        <v>0</v>
      </c>
      <c r="AK59" s="1">
        <f t="shared" si="13"/>
        <v>5</v>
      </c>
      <c r="AN59" s="1">
        <f t="shared" si="14"/>
        <v>0</v>
      </c>
      <c r="AO59" s="1">
        <f t="shared" si="15"/>
        <v>0</v>
      </c>
      <c r="AP59" s="1">
        <f t="shared" si="16"/>
        <v>0</v>
      </c>
      <c r="AQ59" s="1">
        <f t="shared" si="17"/>
        <v>1</v>
      </c>
      <c r="AR59" s="1">
        <f t="shared" si="18"/>
        <v>0</v>
      </c>
      <c r="AS59" s="1">
        <f t="shared" si="19"/>
        <v>0</v>
      </c>
      <c r="AT59" s="1" t="b">
        <f t="shared" si="20"/>
        <v>0</v>
      </c>
      <c r="AU59" s="1">
        <f t="shared" si="21"/>
        <v>0</v>
      </c>
      <c r="AV59" s="1">
        <f t="shared" si="22"/>
        <v>0</v>
      </c>
      <c r="AW59" s="1">
        <f t="shared" si="23"/>
        <v>0</v>
      </c>
      <c r="BA59" s="54">
        <f t="shared" si="29"/>
        <v>0</v>
      </c>
      <c r="BB59" s="1">
        <f t="shared" si="30"/>
        <v>0</v>
      </c>
      <c r="BC59" s="1">
        <f t="shared" si="31"/>
        <v>0</v>
      </c>
    </row>
    <row r="60" spans="1:55" ht="15">
      <c r="A60" s="61"/>
      <c r="B60" s="62"/>
      <c r="C60" s="63"/>
      <c r="D60" s="71" t="s">
        <v>177</v>
      </c>
      <c r="E60" s="72">
        <v>0</v>
      </c>
      <c r="F60" s="62"/>
      <c r="G60" s="71" t="s">
        <v>177</v>
      </c>
      <c r="H60" s="72">
        <v>0</v>
      </c>
      <c r="I60" s="32" t="s">
        <v>75</v>
      </c>
      <c r="J60" s="62"/>
      <c r="K60" s="95"/>
      <c r="L60" s="66"/>
      <c r="M60" s="56">
        <f t="shared" si="24"/>
        <v>0</v>
      </c>
      <c r="N60" s="57">
        <f t="shared" si="25"/>
        <v>0</v>
      </c>
      <c r="O60" s="79">
        <f t="shared" si="0"/>
      </c>
      <c r="P60" s="79">
        <f t="shared" si="1"/>
      </c>
      <c r="T60" s="1">
        <v>0</v>
      </c>
      <c r="X60" s="1">
        <v>0</v>
      </c>
      <c r="Y60" s="1">
        <f t="shared" si="2"/>
        <v>0</v>
      </c>
      <c r="Z60" s="1">
        <f t="shared" si="3"/>
        <v>0</v>
      </c>
      <c r="AA60" s="1">
        <f t="shared" si="4"/>
        <v>0</v>
      </c>
      <c r="AB60" s="1">
        <f t="shared" si="5"/>
        <v>1</v>
      </c>
      <c r="AC60" s="1">
        <f t="shared" si="6"/>
        <v>0</v>
      </c>
      <c r="AD60" s="1">
        <f t="shared" si="7"/>
        <v>0</v>
      </c>
      <c r="AE60" s="1" t="b">
        <f t="shared" si="8"/>
        <v>0</v>
      </c>
      <c r="AF60" s="1">
        <f t="shared" si="9"/>
        <v>0</v>
      </c>
      <c r="AG60" s="1">
        <f t="shared" si="10"/>
        <v>0</v>
      </c>
      <c r="AH60" s="1">
        <f t="shared" si="11"/>
        <v>0</v>
      </c>
      <c r="AJ60" s="1">
        <f t="shared" si="12"/>
        <v>0</v>
      </c>
      <c r="AK60" s="1">
        <f t="shared" si="13"/>
        <v>5</v>
      </c>
      <c r="AN60" s="1">
        <f t="shared" si="14"/>
        <v>0</v>
      </c>
      <c r="AO60" s="1">
        <f t="shared" si="15"/>
        <v>0</v>
      </c>
      <c r="AP60" s="1">
        <f t="shared" si="16"/>
        <v>0</v>
      </c>
      <c r="AQ60" s="1">
        <f t="shared" si="17"/>
        <v>1</v>
      </c>
      <c r="AR60" s="1">
        <f t="shared" si="18"/>
        <v>0</v>
      </c>
      <c r="AS60" s="1">
        <f t="shared" si="19"/>
        <v>0</v>
      </c>
      <c r="AT60" s="1" t="b">
        <f t="shared" si="20"/>
        <v>0</v>
      </c>
      <c r="AU60" s="1">
        <f t="shared" si="21"/>
        <v>0</v>
      </c>
      <c r="AV60" s="1">
        <f t="shared" si="22"/>
        <v>0</v>
      </c>
      <c r="AW60" s="1">
        <f t="shared" si="23"/>
        <v>0</v>
      </c>
      <c r="BA60" s="54">
        <f t="shared" si="29"/>
        <v>0</v>
      </c>
      <c r="BB60" s="1">
        <f t="shared" si="30"/>
        <v>0</v>
      </c>
      <c r="BC60" s="1">
        <f t="shared" si="31"/>
        <v>0</v>
      </c>
    </row>
    <row r="61" spans="1:55" ht="15">
      <c r="A61" s="61"/>
      <c r="B61" s="62"/>
      <c r="C61" s="63"/>
      <c r="D61" s="71" t="s">
        <v>177</v>
      </c>
      <c r="E61" s="72">
        <v>0</v>
      </c>
      <c r="F61" s="62"/>
      <c r="G61" s="71" t="s">
        <v>177</v>
      </c>
      <c r="H61" s="72">
        <v>0</v>
      </c>
      <c r="I61" s="32" t="s">
        <v>76</v>
      </c>
      <c r="J61" s="62"/>
      <c r="K61" s="95"/>
      <c r="L61" s="66"/>
      <c r="M61" s="56">
        <f t="shared" si="24"/>
        <v>0</v>
      </c>
      <c r="N61" s="57">
        <f t="shared" si="25"/>
        <v>0</v>
      </c>
      <c r="O61" s="79">
        <f t="shared" si="0"/>
      </c>
      <c r="P61" s="79">
        <f t="shared" si="1"/>
      </c>
      <c r="T61" s="1">
        <v>0</v>
      </c>
      <c r="X61" s="1">
        <v>0</v>
      </c>
      <c r="Y61" s="1">
        <f t="shared" si="2"/>
        <v>0</v>
      </c>
      <c r="Z61" s="1">
        <f t="shared" si="3"/>
        <v>0</v>
      </c>
      <c r="AA61" s="1">
        <f t="shared" si="4"/>
        <v>0</v>
      </c>
      <c r="AB61" s="1">
        <f t="shared" si="5"/>
        <v>1</v>
      </c>
      <c r="AC61" s="1">
        <f t="shared" si="6"/>
        <v>0</v>
      </c>
      <c r="AD61" s="1">
        <f t="shared" si="7"/>
        <v>0</v>
      </c>
      <c r="AE61" s="1" t="b">
        <f t="shared" si="8"/>
        <v>0</v>
      </c>
      <c r="AF61" s="1">
        <f t="shared" si="9"/>
        <v>0</v>
      </c>
      <c r="AG61" s="1">
        <f t="shared" si="10"/>
        <v>0</v>
      </c>
      <c r="AH61" s="1">
        <f t="shared" si="11"/>
        <v>0</v>
      </c>
      <c r="AJ61" s="1">
        <f t="shared" si="12"/>
        <v>0</v>
      </c>
      <c r="AK61" s="1">
        <f t="shared" si="13"/>
        <v>5</v>
      </c>
      <c r="AN61" s="1">
        <f t="shared" si="14"/>
        <v>0</v>
      </c>
      <c r="AO61" s="1">
        <f t="shared" si="15"/>
        <v>0</v>
      </c>
      <c r="AP61" s="1">
        <f t="shared" si="16"/>
        <v>0</v>
      </c>
      <c r="AQ61" s="1">
        <f t="shared" si="17"/>
        <v>1</v>
      </c>
      <c r="AR61" s="1">
        <f t="shared" si="18"/>
        <v>0</v>
      </c>
      <c r="AS61" s="1">
        <f t="shared" si="19"/>
        <v>0</v>
      </c>
      <c r="AT61" s="1" t="b">
        <f t="shared" si="20"/>
        <v>0</v>
      </c>
      <c r="AU61" s="1">
        <f t="shared" si="21"/>
        <v>0</v>
      </c>
      <c r="AV61" s="1">
        <f t="shared" si="22"/>
        <v>0</v>
      </c>
      <c r="AW61" s="1">
        <f t="shared" si="23"/>
        <v>0</v>
      </c>
      <c r="BA61" s="54">
        <f t="shared" si="29"/>
        <v>0</v>
      </c>
      <c r="BB61" s="1">
        <f t="shared" si="30"/>
        <v>0</v>
      </c>
      <c r="BC61" s="1">
        <f t="shared" si="31"/>
        <v>0</v>
      </c>
    </row>
    <row r="62" ht="12.75">
      <c r="BD62" s="1">
        <v>0</v>
      </c>
    </row>
  </sheetData>
  <sheetProtection sheet="1" selectLockedCells="1"/>
  <mergeCells count="7">
    <mergeCell ref="D11:F11"/>
    <mergeCell ref="G11:I11"/>
    <mergeCell ref="A1:P1"/>
    <mergeCell ref="G4:I4"/>
    <mergeCell ref="C6:H6"/>
    <mergeCell ref="C8:D8"/>
    <mergeCell ref="J8:K8"/>
  </mergeCells>
  <conditionalFormatting sqref="M12:M61">
    <cfRule type="cellIs" priority="1" dxfId="0" operator="greaterThan" stopIfTrue="1">
      <formula>300</formula>
    </cfRule>
  </conditionalFormatting>
  <dataValidations count="1">
    <dataValidation type="whole" allowBlank="1" showInputMessage="1" showErrorMessage="1" error="Please note: picture report between P0 and P5" sqref="E12:E61 H12:H61">
      <formula1>0</formula1>
      <formula2>5</formula2>
    </dataValidation>
  </dataValidations>
  <printOptions/>
  <pageMargins left="0.75" right="0.75" top="0.59" bottom="0.53" header="0.5" footer="0.5"/>
  <pageSetup fitToHeight="1" fitToWidth="1" horizontalDpi="600" verticalDpi="600" orientation="landscape" paperSize="9" scale="78" r:id="rId1"/>
</worksheet>
</file>

<file path=xl/worksheets/sheet8.xml><?xml version="1.0" encoding="utf-8"?>
<worksheet xmlns="http://schemas.openxmlformats.org/spreadsheetml/2006/main" xmlns:r="http://schemas.openxmlformats.org/officeDocument/2006/relationships">
  <sheetPr codeName="Blad8">
    <pageSetUpPr fitToPage="1"/>
  </sheetPr>
  <dimension ref="A1:BE62"/>
  <sheetViews>
    <sheetView zoomScale="75" zoomScaleNormal="75" zoomScalePageLayoutView="0" workbookViewId="0" topLeftCell="A1">
      <pane ySplit="11" topLeftCell="A12" activePane="bottomLeft" state="frozen"/>
      <selection pane="topLeft" activeCell="A1" sqref="A1"/>
      <selection pane="bottomLeft" activeCell="A12" sqref="A12"/>
    </sheetView>
  </sheetViews>
  <sheetFormatPr defaultColWidth="9.140625" defaultRowHeight="12.75"/>
  <cols>
    <col min="1" max="1" width="10.421875" style="1" customWidth="1"/>
    <col min="2" max="2" width="7.8515625" style="1" customWidth="1"/>
    <col min="3" max="3" width="14.57421875" style="1" customWidth="1"/>
    <col min="4" max="4" width="2.57421875" style="1" customWidth="1"/>
    <col min="5" max="5" width="3.8515625" style="1" customWidth="1"/>
    <col min="6" max="6" width="9.140625" style="1" customWidth="1"/>
    <col min="7" max="7" width="2.57421875" style="1" customWidth="1"/>
    <col min="8" max="8" width="3.8515625" style="1" customWidth="1"/>
    <col min="9" max="9" width="9.140625" style="1" customWidth="1"/>
    <col min="10" max="10" width="11.57421875" style="1" customWidth="1"/>
    <col min="11" max="11" width="16.421875" style="55" customWidth="1"/>
    <col min="12" max="12" width="20.7109375" style="1" customWidth="1"/>
    <col min="13" max="13" width="19.28125" style="1" bestFit="1" customWidth="1"/>
    <col min="14" max="14" width="12.8515625" style="1" customWidth="1"/>
    <col min="15" max="15" width="9.57421875" style="1" bestFit="1" customWidth="1"/>
    <col min="16" max="16" width="15.00390625" style="1" bestFit="1" customWidth="1"/>
    <col min="17" max="56" width="13.140625" style="1" hidden="1" customWidth="1"/>
    <col min="57" max="57" width="14.140625" style="1" hidden="1" customWidth="1"/>
    <col min="58" max="58" width="14.140625" style="1" customWidth="1"/>
    <col min="59" max="16384" width="9.140625" style="1" customWidth="1"/>
  </cols>
  <sheetData>
    <row r="1" spans="1:16" ht="26.25">
      <c r="A1" s="129" t="s">
        <v>82</v>
      </c>
      <c r="B1" s="130"/>
      <c r="C1" s="130"/>
      <c r="D1" s="130"/>
      <c r="E1" s="130"/>
      <c r="F1" s="130"/>
      <c r="G1" s="130"/>
      <c r="H1" s="130"/>
      <c r="I1" s="130"/>
      <c r="J1" s="130"/>
      <c r="K1" s="130"/>
      <c r="L1" s="130"/>
      <c r="M1" s="130"/>
      <c r="N1" s="130"/>
      <c r="O1" s="130"/>
      <c r="P1" s="131"/>
    </row>
    <row r="2" spans="1:16" ht="6" customHeight="1">
      <c r="A2" s="2"/>
      <c r="B2" s="2"/>
      <c r="C2" s="2"/>
      <c r="D2" s="2"/>
      <c r="E2" s="2"/>
      <c r="F2" s="2"/>
      <c r="G2" s="2"/>
      <c r="H2" s="2"/>
      <c r="I2" s="2"/>
      <c r="J2" s="2"/>
      <c r="K2" s="8"/>
      <c r="L2" s="2"/>
      <c r="M2" s="2"/>
      <c r="N2" s="2"/>
      <c r="O2" s="2"/>
      <c r="P2" s="9"/>
    </row>
    <row r="3" spans="1:16" ht="6" customHeight="1">
      <c r="A3" s="2"/>
      <c r="B3" s="2"/>
      <c r="C3" s="2"/>
      <c r="D3" s="2"/>
      <c r="E3" s="2"/>
      <c r="F3" s="2"/>
      <c r="G3" s="2"/>
      <c r="H3" s="2"/>
      <c r="I3" s="2"/>
      <c r="J3" s="2"/>
      <c r="K3" s="8"/>
      <c r="L3" s="2"/>
      <c r="M3" s="2"/>
      <c r="N3" s="2"/>
      <c r="O3" s="2"/>
      <c r="P3" s="9"/>
    </row>
    <row r="4" spans="1:26" ht="23.25">
      <c r="A4" s="10"/>
      <c r="B4" s="2"/>
      <c r="C4" s="2"/>
      <c r="D4" s="2"/>
      <c r="E4" s="11"/>
      <c r="F4" s="11"/>
      <c r="G4" s="139"/>
      <c r="H4" s="139"/>
      <c r="I4" s="139"/>
      <c r="J4" s="11"/>
      <c r="K4" s="12"/>
      <c r="L4" s="20" t="s">
        <v>104</v>
      </c>
      <c r="M4" s="13">
        <v>3</v>
      </c>
      <c r="N4" s="88" t="s">
        <v>77</v>
      </c>
      <c r="O4" s="2"/>
      <c r="P4" s="2"/>
      <c r="Y4" s="1" t="s">
        <v>38</v>
      </c>
      <c r="Z4" s="1">
        <f>180/PI()</f>
        <v>57.29577951308232</v>
      </c>
    </row>
    <row r="5" spans="1:16" ht="6" customHeight="1">
      <c r="A5" s="14"/>
      <c r="B5" s="2"/>
      <c r="C5" s="2"/>
      <c r="D5" s="2"/>
      <c r="E5" s="2"/>
      <c r="F5" s="2"/>
      <c r="G5" s="2"/>
      <c r="H5" s="2"/>
      <c r="I5" s="2"/>
      <c r="J5" s="2"/>
      <c r="K5" s="15"/>
      <c r="L5" s="89"/>
      <c r="M5" s="9"/>
      <c r="N5" s="2"/>
      <c r="O5" s="2"/>
      <c r="P5" s="9"/>
    </row>
    <row r="6" spans="1:24" ht="18.75" customHeight="1">
      <c r="A6" s="3" t="s">
        <v>164</v>
      </c>
      <c r="B6" s="2"/>
      <c r="C6" s="132" t="str">
        <f>IF(Summary!B3="","",Summary!B3)</f>
        <v>14/15 June 2020</v>
      </c>
      <c r="D6" s="133"/>
      <c r="E6" s="133"/>
      <c r="F6" s="133"/>
      <c r="G6" s="133"/>
      <c r="H6" s="134"/>
      <c r="I6" s="16"/>
      <c r="J6" s="2"/>
      <c r="K6" s="17"/>
      <c r="L6" s="20" t="s">
        <v>105</v>
      </c>
      <c r="M6" s="18">
        <v>10</v>
      </c>
      <c r="N6" s="19"/>
      <c r="O6" s="86" t="s">
        <v>176</v>
      </c>
      <c r="P6" s="68">
        <f>SUM(N12:N61)</f>
        <v>0</v>
      </c>
      <c r="Q6" s="50" t="b">
        <f>IF(M4=70,"1",IF(M4=24,"2",IF(M4=23,"2",IF(M4=13,"5"))))</f>
        <v>0</v>
      </c>
      <c r="R6" s="1" t="str">
        <f>IF(M4=9,"5",IF(M4=6,"5",IF(M4=3,"5",IF(M4=1.3,"5"))))</f>
        <v>5</v>
      </c>
      <c r="S6" s="1" t="b">
        <f>IF(M4=1.2,"5",IF(M4=0.6,"5",IF(M4=0.7,"5")))</f>
        <v>0</v>
      </c>
      <c r="T6" s="29" t="s">
        <v>20</v>
      </c>
      <c r="X6" s="29" t="s">
        <v>21</v>
      </c>
    </row>
    <row r="7" spans="1:23" ht="5.25" customHeight="1">
      <c r="A7" s="3"/>
      <c r="B7" s="2"/>
      <c r="C7" s="9"/>
      <c r="D7" s="9"/>
      <c r="E7" s="9"/>
      <c r="F7" s="9"/>
      <c r="G7" s="9"/>
      <c r="H7" s="9"/>
      <c r="I7" s="9"/>
      <c r="J7" s="2"/>
      <c r="K7" s="20"/>
      <c r="L7" s="20"/>
      <c r="M7" s="9"/>
      <c r="N7" s="21"/>
      <c r="O7" s="2"/>
      <c r="P7" s="9"/>
      <c r="Q7" s="29"/>
      <c r="R7" s="29"/>
      <c r="S7" s="29"/>
      <c r="U7" s="29"/>
      <c r="V7" s="29"/>
      <c r="W7" s="29"/>
    </row>
    <row r="8" spans="1:24" ht="20.25">
      <c r="A8" s="3" t="s">
        <v>109</v>
      </c>
      <c r="B8" s="2"/>
      <c r="C8" s="135">
        <f>Summary!B23</f>
        <v>0</v>
      </c>
      <c r="D8" s="136"/>
      <c r="E8" s="9"/>
      <c r="F8" s="2"/>
      <c r="G8" s="9"/>
      <c r="H8" s="9"/>
      <c r="I8" s="88" t="s">
        <v>78</v>
      </c>
      <c r="J8" s="137">
        <f>Summary!B5</f>
        <v>0</v>
      </c>
      <c r="K8" s="138"/>
      <c r="L8" s="20" t="s">
        <v>47</v>
      </c>
      <c r="M8" s="30">
        <f>Summary!B15</f>
        <v>0</v>
      </c>
      <c r="N8" s="21"/>
      <c r="O8" s="2"/>
      <c r="P8" s="9"/>
      <c r="T8" s="1">
        <v>0</v>
      </c>
      <c r="X8" s="1">
        <v>0</v>
      </c>
    </row>
    <row r="9" spans="1:16" ht="6" customHeight="1" thickBot="1">
      <c r="A9" s="3"/>
      <c r="B9" s="2"/>
      <c r="C9" s="9"/>
      <c r="D9" s="9"/>
      <c r="E9" s="9"/>
      <c r="F9" s="9"/>
      <c r="G9" s="16"/>
      <c r="H9" s="16"/>
      <c r="I9" s="9"/>
      <c r="J9" s="2"/>
      <c r="K9" s="20"/>
      <c r="L9" s="3"/>
      <c r="M9" s="9"/>
      <c r="N9" s="21"/>
      <c r="O9" s="2"/>
      <c r="P9" s="9"/>
    </row>
    <row r="10" spans="1:49" ht="16.5" customHeight="1">
      <c r="A10" s="22" t="s">
        <v>160</v>
      </c>
      <c r="B10" s="26" t="s">
        <v>165</v>
      </c>
      <c r="C10" s="80" t="s">
        <v>97</v>
      </c>
      <c r="D10" s="73" t="s">
        <v>166</v>
      </c>
      <c r="E10" s="74"/>
      <c r="F10" s="76"/>
      <c r="G10" s="73" t="s">
        <v>166</v>
      </c>
      <c r="H10" s="74"/>
      <c r="I10" s="75"/>
      <c r="J10" s="77" t="s">
        <v>106</v>
      </c>
      <c r="K10" s="25" t="s">
        <v>39</v>
      </c>
      <c r="L10" s="26" t="s">
        <v>167</v>
      </c>
      <c r="M10" s="51" t="s">
        <v>168</v>
      </c>
      <c r="N10" s="26" t="s">
        <v>169</v>
      </c>
      <c r="O10" s="26" t="s">
        <v>170</v>
      </c>
      <c r="P10" s="52" t="s">
        <v>170</v>
      </c>
      <c r="Y10" s="1" t="s">
        <v>33</v>
      </c>
      <c r="Z10" s="1" t="s">
        <v>34</v>
      </c>
      <c r="AA10" s="1" t="s">
        <v>35</v>
      </c>
      <c r="AC10" s="1" t="s">
        <v>36</v>
      </c>
      <c r="AN10" s="1" t="s">
        <v>34</v>
      </c>
      <c r="AO10" s="1" t="s">
        <v>33</v>
      </c>
      <c r="AP10" s="1" t="s">
        <v>35</v>
      </c>
      <c r="AR10" s="1" t="s">
        <v>36</v>
      </c>
      <c r="AW10" s="1" t="s">
        <v>40</v>
      </c>
    </row>
    <row r="11" spans="1:57" s="29" customFormat="1" ht="16.5" customHeight="1" thickBot="1">
      <c r="A11" s="23"/>
      <c r="B11" s="24" t="s">
        <v>41</v>
      </c>
      <c r="C11" s="70" t="s">
        <v>171</v>
      </c>
      <c r="D11" s="126" t="s">
        <v>172</v>
      </c>
      <c r="E11" s="127"/>
      <c r="F11" s="127"/>
      <c r="G11" s="126" t="s">
        <v>173</v>
      </c>
      <c r="H11" s="127"/>
      <c r="I11" s="128"/>
      <c r="J11" s="78" t="s">
        <v>172</v>
      </c>
      <c r="K11" s="27"/>
      <c r="L11" s="24"/>
      <c r="M11" s="23" t="s">
        <v>95</v>
      </c>
      <c r="N11" s="28"/>
      <c r="O11" s="24" t="s">
        <v>174</v>
      </c>
      <c r="P11" s="53" t="s">
        <v>175</v>
      </c>
      <c r="T11" s="29" t="s">
        <v>20</v>
      </c>
      <c r="X11" s="29" t="s">
        <v>21</v>
      </c>
      <c r="Y11" s="29" t="s">
        <v>22</v>
      </c>
      <c r="Z11" s="29" t="s">
        <v>23</v>
      </c>
      <c r="AA11" s="29" t="s">
        <v>24</v>
      </c>
      <c r="AB11" s="29" t="s">
        <v>25</v>
      </c>
      <c r="AC11" s="29" t="s">
        <v>26</v>
      </c>
      <c r="AD11" s="29" t="s">
        <v>27</v>
      </c>
      <c r="AE11" s="29" t="s">
        <v>28</v>
      </c>
      <c r="AF11" s="29" t="s">
        <v>29</v>
      </c>
      <c r="AG11" s="29" t="s">
        <v>30</v>
      </c>
      <c r="AH11" s="29" t="s">
        <v>37</v>
      </c>
      <c r="AJ11" s="29" t="s">
        <v>31</v>
      </c>
      <c r="AK11" s="29" t="s">
        <v>32</v>
      </c>
      <c r="AN11" s="29" t="s">
        <v>22</v>
      </c>
      <c r="AO11" s="29" t="s">
        <v>23</v>
      </c>
      <c r="AP11" s="29" t="s">
        <v>24</v>
      </c>
      <c r="AQ11" s="29" t="s">
        <v>25</v>
      </c>
      <c r="AR11" s="29" t="s">
        <v>26</v>
      </c>
      <c r="AS11" s="29" t="s">
        <v>27</v>
      </c>
      <c r="AT11" s="29" t="s">
        <v>28</v>
      </c>
      <c r="AU11" s="29" t="s">
        <v>29</v>
      </c>
      <c r="AV11" s="29" t="s">
        <v>30</v>
      </c>
      <c r="AW11" s="29" t="s">
        <v>37</v>
      </c>
      <c r="BA11" s="29" t="s">
        <v>64</v>
      </c>
      <c r="BB11" s="29" t="s">
        <v>65</v>
      </c>
      <c r="BC11" s="29" t="s">
        <v>66</v>
      </c>
      <c r="BD11" s="29" t="s">
        <v>120</v>
      </c>
      <c r="BE11" s="29" t="s">
        <v>119</v>
      </c>
    </row>
    <row r="12" spans="1:57" ht="17.25" customHeight="1">
      <c r="A12" s="58"/>
      <c r="B12" s="59"/>
      <c r="C12" s="60"/>
      <c r="D12" s="71" t="s">
        <v>177</v>
      </c>
      <c r="E12" s="72">
        <v>0</v>
      </c>
      <c r="F12" s="65"/>
      <c r="G12" s="71" t="s">
        <v>177</v>
      </c>
      <c r="H12" s="72">
        <v>0</v>
      </c>
      <c r="I12" s="31" t="s">
        <v>0</v>
      </c>
      <c r="J12" s="62"/>
      <c r="K12" s="95"/>
      <c r="L12" s="66"/>
      <c r="M12" s="56">
        <f>IF(OR(E12&gt;1,H12&gt;1),AK12,0)</f>
        <v>0</v>
      </c>
      <c r="N12" s="57">
        <f>(IF(E12&gt;1,M12,0)*$M$6/2)+(IF(H12&gt;1,M12,0)*$M$6/2)</f>
        <v>0</v>
      </c>
      <c r="O12" s="79">
        <f aca="true" t="shared" si="0" ref="O12:O35">IF(K12&lt;&gt;0,AH12,"")</f>
      </c>
      <c r="P12" s="79">
        <f aca="true" t="shared" si="1" ref="P12:P35">IF(K12&lt;&gt;0,AW12,"")</f>
      </c>
      <c r="T12" s="1">
        <v>0</v>
      </c>
      <c r="X12" s="1">
        <v>0</v>
      </c>
      <c r="Y12" s="1">
        <f aca="true" t="shared" si="2" ref="Y12:Y61">$X$8/$Z$4</f>
        <v>0</v>
      </c>
      <c r="Z12" s="1">
        <f aca="true" t="shared" si="3" ref="Z12:Z35">X12/$Z$4</f>
        <v>0</v>
      </c>
      <c r="AA12" s="1">
        <f aca="true" t="shared" si="4" ref="AA12:AA35">(T12-$T$8)*2/$Z$4</f>
        <v>0</v>
      </c>
      <c r="AB12" s="1">
        <f aca="true" t="shared" si="5" ref="AB12:AB35">SIN(Y12)*SIN(Z12)+COS(Y12)*COS(Z12)*COS(AA12)</f>
        <v>1</v>
      </c>
      <c r="AC12" s="1">
        <f aca="true" t="shared" si="6" ref="AC12:AC61">ATAN(SQRT(1-AB12*AB12)/AB12)</f>
        <v>0</v>
      </c>
      <c r="AD12" s="1">
        <f aca="true" t="shared" si="7" ref="AD12:AD61">IF(AC12&lt;0,180/$Z$4+AC12,AC12)</f>
        <v>0</v>
      </c>
      <c r="AE12" s="1" t="b">
        <f aca="true" t="shared" si="8" ref="AE12:AE35">IF(Y12&lt;&gt;Z12,90*(1+ABS(Y12-Z12)/(Y12-Z12)))</f>
        <v>0</v>
      </c>
      <c r="AF12" s="1">
        <f aca="true" t="shared" si="9" ref="AF12:AF35">IF(AA12&lt;&gt;0,90+$Z$4*ATAN((SIN(Y12)*AB12-SIN(Z12))/(SIN(AA12)*COS(Y12)^2)),AE12*1)</f>
        <v>0</v>
      </c>
      <c r="AG12" s="1">
        <f aca="true" t="shared" si="10" ref="AG12:AG35">IF(SIN(AA12)&lt;0,AF12+180,AF12*1)</f>
        <v>0</v>
      </c>
      <c r="AH12" s="1">
        <f aca="true" t="shared" si="11" ref="AH12:AH61">INT(AG12)</f>
        <v>0</v>
      </c>
      <c r="AJ12" s="1">
        <f aca="true" t="shared" si="12" ref="AJ12:AJ35">6365.11*AD12</f>
        <v>0</v>
      </c>
      <c r="AK12" s="1">
        <f aca="true" t="shared" si="13" ref="AK12:AK61">IF(AJ12&lt;5,5,INT(AJ12+0.5))</f>
        <v>5</v>
      </c>
      <c r="AN12" s="1">
        <f aca="true" t="shared" si="14" ref="AN12:AN35">X12/$Z$4</f>
        <v>0</v>
      </c>
      <c r="AO12" s="1">
        <f aca="true" t="shared" si="15" ref="AO12:AO61">$X$8/$Z$4</f>
        <v>0</v>
      </c>
      <c r="AP12" s="1">
        <f aca="true" t="shared" si="16" ref="AP12:AP35">($T$8-T12)*2/$Z$4</f>
        <v>0</v>
      </c>
      <c r="AQ12" s="1">
        <f aca="true" t="shared" si="17" ref="AQ12:AQ35">SIN(AN12)*SIN(AO12)+COS(AN12)*COS(AO12)*COS(AP12)</f>
        <v>1</v>
      </c>
      <c r="AR12" s="1">
        <f aca="true" t="shared" si="18" ref="AR12:AR61">ATAN(SQRT(1-AQ12*AQ12)/AQ12)</f>
        <v>0</v>
      </c>
      <c r="AS12" s="1">
        <f aca="true" t="shared" si="19" ref="AS12:AS35">IF(AC12&lt;0,180/$Z$4+AC12,AC12)</f>
        <v>0</v>
      </c>
      <c r="AT12" s="1" t="b">
        <f aca="true" t="shared" si="20" ref="AT12:AT35">IF(AN12&lt;&gt;AO12,90*(1+ABS(AN12-AO12)/(AN12-AO12)))</f>
        <v>0</v>
      </c>
      <c r="AU12" s="1">
        <f aca="true" t="shared" si="21" ref="AU12:AU35">IF(AP12&lt;&gt;0,90+$Z$4*ATAN((SIN(AN12)*AQ12-SIN(AO12))/(SIN(AP12)*COS(AN12)^2)),AT12*1)</f>
        <v>0</v>
      </c>
      <c r="AV12" s="1">
        <f aca="true" t="shared" si="22" ref="AV12:AV35">IF(SIN(AP12)&lt;0,AU12+180,AU12*1)</f>
        <v>0</v>
      </c>
      <c r="AW12" s="1">
        <f aca="true" t="shared" si="23" ref="AW12:AW61">INT(AV12)</f>
        <v>0</v>
      </c>
      <c r="BA12" s="54">
        <f>M12</f>
        <v>0</v>
      </c>
      <c r="BB12" s="1">
        <f>C12</f>
        <v>0</v>
      </c>
      <c r="BC12" s="1">
        <f>K12</f>
        <v>0</v>
      </c>
      <c r="BD12" s="1">
        <v>0</v>
      </c>
      <c r="BE12" s="1">
        <v>0</v>
      </c>
    </row>
    <row r="13" spans="1:55" ht="16.5" customHeight="1">
      <c r="A13" s="58"/>
      <c r="B13" s="59"/>
      <c r="C13" s="60"/>
      <c r="D13" s="71" t="s">
        <v>177</v>
      </c>
      <c r="E13" s="72">
        <v>0</v>
      </c>
      <c r="F13" s="65"/>
      <c r="G13" s="71" t="s">
        <v>177</v>
      </c>
      <c r="H13" s="72">
        <v>0</v>
      </c>
      <c r="I13" s="31" t="s">
        <v>1</v>
      </c>
      <c r="J13" s="62"/>
      <c r="K13" s="95"/>
      <c r="L13" s="66"/>
      <c r="M13" s="56">
        <f aca="true" t="shared" si="24" ref="M13:M61">IF(OR(E13&gt;1,H13&gt;1),AK13,0)</f>
        <v>0</v>
      </c>
      <c r="N13" s="57">
        <f aca="true" t="shared" si="25" ref="N13:N61">(IF(E13&gt;1,M13,0)*$M$6/2)+(IF(H13&gt;1,M13,0)*$M$6/2)</f>
        <v>0</v>
      </c>
      <c r="O13" s="79">
        <f t="shared" si="0"/>
      </c>
      <c r="P13" s="79">
        <f t="shared" si="1"/>
      </c>
      <c r="T13" s="1">
        <v>0</v>
      </c>
      <c r="X13" s="1">
        <v>0</v>
      </c>
      <c r="Y13" s="1">
        <f t="shared" si="2"/>
        <v>0</v>
      </c>
      <c r="Z13" s="1">
        <f t="shared" si="3"/>
        <v>0</v>
      </c>
      <c r="AA13" s="1">
        <f t="shared" si="4"/>
        <v>0</v>
      </c>
      <c r="AB13" s="1">
        <f t="shared" si="5"/>
        <v>1</v>
      </c>
      <c r="AC13" s="1">
        <f t="shared" si="6"/>
        <v>0</v>
      </c>
      <c r="AD13" s="1">
        <f t="shared" si="7"/>
        <v>0</v>
      </c>
      <c r="AE13" s="1" t="b">
        <f t="shared" si="8"/>
        <v>0</v>
      </c>
      <c r="AF13" s="1">
        <f t="shared" si="9"/>
        <v>0</v>
      </c>
      <c r="AG13" s="1">
        <f t="shared" si="10"/>
        <v>0</v>
      </c>
      <c r="AH13" s="1">
        <f t="shared" si="11"/>
        <v>0</v>
      </c>
      <c r="AJ13" s="1">
        <f t="shared" si="12"/>
        <v>0</v>
      </c>
      <c r="AK13" s="1">
        <f t="shared" si="13"/>
        <v>5</v>
      </c>
      <c r="AN13" s="1">
        <f t="shared" si="14"/>
        <v>0</v>
      </c>
      <c r="AO13" s="1">
        <f t="shared" si="15"/>
        <v>0</v>
      </c>
      <c r="AP13" s="1">
        <f t="shared" si="16"/>
        <v>0</v>
      </c>
      <c r="AQ13" s="1">
        <f t="shared" si="17"/>
        <v>1</v>
      </c>
      <c r="AR13" s="1">
        <f t="shared" si="18"/>
        <v>0</v>
      </c>
      <c r="AS13" s="1">
        <f t="shared" si="19"/>
        <v>0</v>
      </c>
      <c r="AT13" s="1" t="b">
        <f t="shared" si="20"/>
        <v>0</v>
      </c>
      <c r="AU13" s="1">
        <f t="shared" si="21"/>
        <v>0</v>
      </c>
      <c r="AV13" s="1">
        <f t="shared" si="22"/>
        <v>0</v>
      </c>
      <c r="AW13" s="1">
        <f t="shared" si="23"/>
        <v>0</v>
      </c>
      <c r="BA13" s="54">
        <f aca="true" t="shared" si="26" ref="BA13:BA36">M13</f>
        <v>0</v>
      </c>
      <c r="BB13" s="1">
        <f aca="true" t="shared" si="27" ref="BB13:BB36">C13</f>
        <v>0</v>
      </c>
      <c r="BC13" s="1">
        <f aca="true" t="shared" si="28" ref="BC13:BC36">K13</f>
        <v>0</v>
      </c>
    </row>
    <row r="14" spans="1:55" ht="16.5" customHeight="1">
      <c r="A14" s="58"/>
      <c r="B14" s="59"/>
      <c r="C14" s="60"/>
      <c r="D14" s="71" t="s">
        <v>177</v>
      </c>
      <c r="E14" s="72">
        <v>0</v>
      </c>
      <c r="F14" s="65"/>
      <c r="G14" s="71" t="s">
        <v>177</v>
      </c>
      <c r="H14" s="72">
        <v>0</v>
      </c>
      <c r="I14" s="31" t="s">
        <v>2</v>
      </c>
      <c r="J14" s="62"/>
      <c r="K14" s="95"/>
      <c r="L14" s="66"/>
      <c r="M14" s="56">
        <f t="shared" si="24"/>
        <v>0</v>
      </c>
      <c r="N14" s="57">
        <f t="shared" si="25"/>
        <v>0</v>
      </c>
      <c r="O14" s="79">
        <f t="shared" si="0"/>
      </c>
      <c r="P14" s="79">
        <f t="shared" si="1"/>
      </c>
      <c r="T14" s="1">
        <v>0</v>
      </c>
      <c r="X14" s="1">
        <v>0</v>
      </c>
      <c r="Y14" s="1">
        <f t="shared" si="2"/>
        <v>0</v>
      </c>
      <c r="Z14" s="1">
        <f t="shared" si="3"/>
        <v>0</v>
      </c>
      <c r="AA14" s="1">
        <f t="shared" si="4"/>
        <v>0</v>
      </c>
      <c r="AB14" s="1">
        <f t="shared" si="5"/>
        <v>1</v>
      </c>
      <c r="AC14" s="1">
        <f t="shared" si="6"/>
        <v>0</v>
      </c>
      <c r="AD14" s="1">
        <f t="shared" si="7"/>
        <v>0</v>
      </c>
      <c r="AE14" s="1" t="b">
        <f t="shared" si="8"/>
        <v>0</v>
      </c>
      <c r="AF14" s="1">
        <f t="shared" si="9"/>
        <v>0</v>
      </c>
      <c r="AG14" s="1">
        <f t="shared" si="10"/>
        <v>0</v>
      </c>
      <c r="AH14" s="1">
        <f t="shared" si="11"/>
        <v>0</v>
      </c>
      <c r="AJ14" s="1">
        <f t="shared" si="12"/>
        <v>0</v>
      </c>
      <c r="AK14" s="1">
        <f t="shared" si="13"/>
        <v>5</v>
      </c>
      <c r="AN14" s="1">
        <f t="shared" si="14"/>
        <v>0</v>
      </c>
      <c r="AO14" s="1">
        <f t="shared" si="15"/>
        <v>0</v>
      </c>
      <c r="AP14" s="1">
        <f t="shared" si="16"/>
        <v>0</v>
      </c>
      <c r="AQ14" s="1">
        <f t="shared" si="17"/>
        <v>1</v>
      </c>
      <c r="AR14" s="1">
        <f t="shared" si="18"/>
        <v>0</v>
      </c>
      <c r="AS14" s="1">
        <f t="shared" si="19"/>
        <v>0</v>
      </c>
      <c r="AT14" s="1" t="b">
        <f t="shared" si="20"/>
        <v>0</v>
      </c>
      <c r="AU14" s="1">
        <f t="shared" si="21"/>
        <v>0</v>
      </c>
      <c r="AV14" s="1">
        <f t="shared" si="22"/>
        <v>0</v>
      </c>
      <c r="AW14" s="1">
        <f t="shared" si="23"/>
        <v>0</v>
      </c>
      <c r="BA14" s="54">
        <f t="shared" si="26"/>
        <v>0</v>
      </c>
      <c r="BB14" s="1">
        <f t="shared" si="27"/>
        <v>0</v>
      </c>
      <c r="BC14" s="1">
        <f t="shared" si="28"/>
        <v>0</v>
      </c>
    </row>
    <row r="15" spans="1:55" ht="16.5" customHeight="1">
      <c r="A15" s="58"/>
      <c r="B15" s="59"/>
      <c r="C15" s="60"/>
      <c r="D15" s="71" t="s">
        <v>177</v>
      </c>
      <c r="E15" s="72">
        <v>0</v>
      </c>
      <c r="F15" s="65"/>
      <c r="G15" s="71" t="s">
        <v>177</v>
      </c>
      <c r="H15" s="72">
        <v>0</v>
      </c>
      <c r="I15" s="31" t="s">
        <v>3</v>
      </c>
      <c r="J15" s="62"/>
      <c r="K15" s="95"/>
      <c r="L15" s="66"/>
      <c r="M15" s="56">
        <f t="shared" si="24"/>
        <v>0</v>
      </c>
      <c r="N15" s="57">
        <f t="shared" si="25"/>
        <v>0</v>
      </c>
      <c r="O15" s="79">
        <f t="shared" si="0"/>
      </c>
      <c r="P15" s="79">
        <f t="shared" si="1"/>
      </c>
      <c r="T15" s="1">
        <v>0</v>
      </c>
      <c r="X15" s="1">
        <v>0</v>
      </c>
      <c r="Y15" s="1">
        <f t="shared" si="2"/>
        <v>0</v>
      </c>
      <c r="Z15" s="1">
        <f t="shared" si="3"/>
        <v>0</v>
      </c>
      <c r="AA15" s="1">
        <f t="shared" si="4"/>
        <v>0</v>
      </c>
      <c r="AB15" s="1">
        <f t="shared" si="5"/>
        <v>1</v>
      </c>
      <c r="AC15" s="1">
        <f t="shared" si="6"/>
        <v>0</v>
      </c>
      <c r="AD15" s="1">
        <f t="shared" si="7"/>
        <v>0</v>
      </c>
      <c r="AE15" s="1" t="b">
        <f t="shared" si="8"/>
        <v>0</v>
      </c>
      <c r="AF15" s="1">
        <f t="shared" si="9"/>
        <v>0</v>
      </c>
      <c r="AG15" s="1">
        <f t="shared" si="10"/>
        <v>0</v>
      </c>
      <c r="AH15" s="1">
        <f t="shared" si="11"/>
        <v>0</v>
      </c>
      <c r="AJ15" s="1">
        <f t="shared" si="12"/>
        <v>0</v>
      </c>
      <c r="AK15" s="1">
        <f t="shared" si="13"/>
        <v>5</v>
      </c>
      <c r="AN15" s="1">
        <f t="shared" si="14"/>
        <v>0</v>
      </c>
      <c r="AO15" s="1">
        <f t="shared" si="15"/>
        <v>0</v>
      </c>
      <c r="AP15" s="1">
        <f t="shared" si="16"/>
        <v>0</v>
      </c>
      <c r="AQ15" s="1">
        <f t="shared" si="17"/>
        <v>1</v>
      </c>
      <c r="AR15" s="1">
        <f t="shared" si="18"/>
        <v>0</v>
      </c>
      <c r="AS15" s="1">
        <f t="shared" si="19"/>
        <v>0</v>
      </c>
      <c r="AT15" s="1" t="b">
        <f t="shared" si="20"/>
        <v>0</v>
      </c>
      <c r="AU15" s="1">
        <f t="shared" si="21"/>
        <v>0</v>
      </c>
      <c r="AV15" s="1">
        <f t="shared" si="22"/>
        <v>0</v>
      </c>
      <c r="AW15" s="1">
        <f t="shared" si="23"/>
        <v>0</v>
      </c>
      <c r="BA15" s="54">
        <f t="shared" si="26"/>
        <v>0</v>
      </c>
      <c r="BB15" s="1">
        <f t="shared" si="27"/>
        <v>0</v>
      </c>
      <c r="BC15" s="1">
        <f t="shared" si="28"/>
        <v>0</v>
      </c>
    </row>
    <row r="16" spans="1:55" ht="16.5" customHeight="1">
      <c r="A16" s="58"/>
      <c r="B16" s="59"/>
      <c r="C16" s="60"/>
      <c r="D16" s="71" t="s">
        <v>177</v>
      </c>
      <c r="E16" s="72">
        <v>0</v>
      </c>
      <c r="F16" s="65"/>
      <c r="G16" s="71" t="s">
        <v>177</v>
      </c>
      <c r="H16" s="72">
        <v>0</v>
      </c>
      <c r="I16" s="31" t="s">
        <v>4</v>
      </c>
      <c r="J16" s="62"/>
      <c r="K16" s="95"/>
      <c r="L16" s="66"/>
      <c r="M16" s="56">
        <f t="shared" si="24"/>
        <v>0</v>
      </c>
      <c r="N16" s="57">
        <f t="shared" si="25"/>
        <v>0</v>
      </c>
      <c r="O16" s="79">
        <f t="shared" si="0"/>
      </c>
      <c r="P16" s="79">
        <f t="shared" si="1"/>
      </c>
      <c r="T16" s="1">
        <v>0</v>
      </c>
      <c r="X16" s="1">
        <v>0</v>
      </c>
      <c r="Y16" s="1">
        <f t="shared" si="2"/>
        <v>0</v>
      </c>
      <c r="Z16" s="1">
        <f t="shared" si="3"/>
        <v>0</v>
      </c>
      <c r="AA16" s="1">
        <f t="shared" si="4"/>
        <v>0</v>
      </c>
      <c r="AB16" s="1">
        <f t="shared" si="5"/>
        <v>1</v>
      </c>
      <c r="AC16" s="1">
        <f t="shared" si="6"/>
        <v>0</v>
      </c>
      <c r="AD16" s="1">
        <f t="shared" si="7"/>
        <v>0</v>
      </c>
      <c r="AE16" s="1" t="b">
        <f t="shared" si="8"/>
        <v>0</v>
      </c>
      <c r="AF16" s="1">
        <f t="shared" si="9"/>
        <v>0</v>
      </c>
      <c r="AG16" s="1">
        <f t="shared" si="10"/>
        <v>0</v>
      </c>
      <c r="AH16" s="1">
        <f t="shared" si="11"/>
        <v>0</v>
      </c>
      <c r="AJ16" s="1">
        <f t="shared" si="12"/>
        <v>0</v>
      </c>
      <c r="AK16" s="1">
        <f t="shared" si="13"/>
        <v>5</v>
      </c>
      <c r="AN16" s="1">
        <f t="shared" si="14"/>
        <v>0</v>
      </c>
      <c r="AO16" s="1">
        <f t="shared" si="15"/>
        <v>0</v>
      </c>
      <c r="AP16" s="1">
        <f t="shared" si="16"/>
        <v>0</v>
      </c>
      <c r="AQ16" s="1">
        <f t="shared" si="17"/>
        <v>1</v>
      </c>
      <c r="AR16" s="1">
        <f t="shared" si="18"/>
        <v>0</v>
      </c>
      <c r="AS16" s="1">
        <f t="shared" si="19"/>
        <v>0</v>
      </c>
      <c r="AT16" s="1" t="b">
        <f t="shared" si="20"/>
        <v>0</v>
      </c>
      <c r="AU16" s="1">
        <f t="shared" si="21"/>
        <v>0</v>
      </c>
      <c r="AV16" s="1">
        <f t="shared" si="22"/>
        <v>0</v>
      </c>
      <c r="AW16" s="1">
        <f t="shared" si="23"/>
        <v>0</v>
      </c>
      <c r="BA16" s="54">
        <f t="shared" si="26"/>
        <v>0</v>
      </c>
      <c r="BB16" s="1">
        <f t="shared" si="27"/>
        <v>0</v>
      </c>
      <c r="BC16" s="1">
        <f t="shared" si="28"/>
        <v>0</v>
      </c>
    </row>
    <row r="17" spans="1:55" ht="17.25" customHeight="1">
      <c r="A17" s="58"/>
      <c r="B17" s="59"/>
      <c r="C17" s="60"/>
      <c r="D17" s="71" t="s">
        <v>177</v>
      </c>
      <c r="E17" s="72">
        <v>0</v>
      </c>
      <c r="F17" s="65"/>
      <c r="G17" s="71" t="s">
        <v>177</v>
      </c>
      <c r="H17" s="72">
        <v>0</v>
      </c>
      <c r="I17" s="31" t="s">
        <v>5</v>
      </c>
      <c r="J17" s="62"/>
      <c r="K17" s="95"/>
      <c r="L17" s="66"/>
      <c r="M17" s="56">
        <f t="shared" si="24"/>
        <v>0</v>
      </c>
      <c r="N17" s="57">
        <f t="shared" si="25"/>
        <v>0</v>
      </c>
      <c r="O17" s="79">
        <f t="shared" si="0"/>
      </c>
      <c r="P17" s="79">
        <f t="shared" si="1"/>
      </c>
      <c r="T17" s="1">
        <v>0</v>
      </c>
      <c r="X17" s="1">
        <v>0</v>
      </c>
      <c r="Y17" s="1">
        <f t="shared" si="2"/>
        <v>0</v>
      </c>
      <c r="Z17" s="1">
        <f t="shared" si="3"/>
        <v>0</v>
      </c>
      <c r="AA17" s="1">
        <f t="shared" si="4"/>
        <v>0</v>
      </c>
      <c r="AB17" s="1">
        <f t="shared" si="5"/>
        <v>1</v>
      </c>
      <c r="AC17" s="1">
        <f t="shared" si="6"/>
        <v>0</v>
      </c>
      <c r="AD17" s="1">
        <f t="shared" si="7"/>
        <v>0</v>
      </c>
      <c r="AE17" s="1" t="b">
        <f t="shared" si="8"/>
        <v>0</v>
      </c>
      <c r="AF17" s="1">
        <f t="shared" si="9"/>
        <v>0</v>
      </c>
      <c r="AG17" s="1">
        <f t="shared" si="10"/>
        <v>0</v>
      </c>
      <c r="AH17" s="1">
        <f t="shared" si="11"/>
        <v>0</v>
      </c>
      <c r="AJ17" s="1">
        <f t="shared" si="12"/>
        <v>0</v>
      </c>
      <c r="AK17" s="1">
        <f t="shared" si="13"/>
        <v>5</v>
      </c>
      <c r="AN17" s="1">
        <f t="shared" si="14"/>
        <v>0</v>
      </c>
      <c r="AO17" s="1">
        <f t="shared" si="15"/>
        <v>0</v>
      </c>
      <c r="AP17" s="1">
        <f t="shared" si="16"/>
        <v>0</v>
      </c>
      <c r="AQ17" s="1">
        <f t="shared" si="17"/>
        <v>1</v>
      </c>
      <c r="AR17" s="1">
        <f t="shared" si="18"/>
        <v>0</v>
      </c>
      <c r="AS17" s="1">
        <f t="shared" si="19"/>
        <v>0</v>
      </c>
      <c r="AT17" s="1" t="b">
        <f t="shared" si="20"/>
        <v>0</v>
      </c>
      <c r="AU17" s="1">
        <f t="shared" si="21"/>
        <v>0</v>
      </c>
      <c r="AV17" s="1">
        <f t="shared" si="22"/>
        <v>0</v>
      </c>
      <c r="AW17" s="1">
        <f t="shared" si="23"/>
        <v>0</v>
      </c>
      <c r="BA17" s="54">
        <f t="shared" si="26"/>
        <v>0</v>
      </c>
      <c r="BB17" s="1">
        <f t="shared" si="27"/>
        <v>0</v>
      </c>
      <c r="BC17" s="1">
        <f t="shared" si="28"/>
        <v>0</v>
      </c>
    </row>
    <row r="18" spans="1:55" ht="16.5" customHeight="1">
      <c r="A18" s="58"/>
      <c r="B18" s="59"/>
      <c r="C18" s="60"/>
      <c r="D18" s="71" t="s">
        <v>177</v>
      </c>
      <c r="E18" s="72">
        <v>0</v>
      </c>
      <c r="F18" s="65"/>
      <c r="G18" s="71" t="s">
        <v>177</v>
      </c>
      <c r="H18" s="72">
        <v>0</v>
      </c>
      <c r="I18" s="31" t="s">
        <v>6</v>
      </c>
      <c r="J18" s="62"/>
      <c r="K18" s="95"/>
      <c r="L18" s="66"/>
      <c r="M18" s="56">
        <f t="shared" si="24"/>
        <v>0</v>
      </c>
      <c r="N18" s="57">
        <f t="shared" si="25"/>
        <v>0</v>
      </c>
      <c r="O18" s="79">
        <f t="shared" si="0"/>
      </c>
      <c r="P18" s="79">
        <f t="shared" si="1"/>
      </c>
      <c r="T18" s="1">
        <v>0</v>
      </c>
      <c r="X18" s="1">
        <v>0</v>
      </c>
      <c r="Y18" s="1">
        <f t="shared" si="2"/>
        <v>0</v>
      </c>
      <c r="Z18" s="1">
        <f t="shared" si="3"/>
        <v>0</v>
      </c>
      <c r="AA18" s="1">
        <f t="shared" si="4"/>
        <v>0</v>
      </c>
      <c r="AB18" s="1">
        <f t="shared" si="5"/>
        <v>1</v>
      </c>
      <c r="AC18" s="1">
        <f t="shared" si="6"/>
        <v>0</v>
      </c>
      <c r="AD18" s="1">
        <f t="shared" si="7"/>
        <v>0</v>
      </c>
      <c r="AE18" s="1" t="b">
        <f t="shared" si="8"/>
        <v>0</v>
      </c>
      <c r="AF18" s="1">
        <f t="shared" si="9"/>
        <v>0</v>
      </c>
      <c r="AG18" s="1">
        <f t="shared" si="10"/>
        <v>0</v>
      </c>
      <c r="AH18" s="1">
        <f t="shared" si="11"/>
        <v>0</v>
      </c>
      <c r="AJ18" s="1">
        <f t="shared" si="12"/>
        <v>0</v>
      </c>
      <c r="AK18" s="1">
        <f t="shared" si="13"/>
        <v>5</v>
      </c>
      <c r="AN18" s="1">
        <f t="shared" si="14"/>
        <v>0</v>
      </c>
      <c r="AO18" s="1">
        <f t="shared" si="15"/>
        <v>0</v>
      </c>
      <c r="AP18" s="1">
        <f t="shared" si="16"/>
        <v>0</v>
      </c>
      <c r="AQ18" s="1">
        <f t="shared" si="17"/>
        <v>1</v>
      </c>
      <c r="AR18" s="1">
        <f t="shared" si="18"/>
        <v>0</v>
      </c>
      <c r="AS18" s="1">
        <f t="shared" si="19"/>
        <v>0</v>
      </c>
      <c r="AT18" s="1" t="b">
        <f t="shared" si="20"/>
        <v>0</v>
      </c>
      <c r="AU18" s="1">
        <f t="shared" si="21"/>
        <v>0</v>
      </c>
      <c r="AV18" s="1">
        <f t="shared" si="22"/>
        <v>0</v>
      </c>
      <c r="AW18" s="1">
        <f t="shared" si="23"/>
        <v>0</v>
      </c>
      <c r="BA18" s="54">
        <f t="shared" si="26"/>
        <v>0</v>
      </c>
      <c r="BB18" s="1">
        <f t="shared" si="27"/>
        <v>0</v>
      </c>
      <c r="BC18" s="1">
        <f t="shared" si="28"/>
        <v>0</v>
      </c>
    </row>
    <row r="19" spans="1:55" ht="16.5" customHeight="1">
      <c r="A19" s="58"/>
      <c r="B19" s="59"/>
      <c r="C19" s="60"/>
      <c r="D19" s="71" t="s">
        <v>177</v>
      </c>
      <c r="E19" s="72">
        <v>0</v>
      </c>
      <c r="F19" s="65"/>
      <c r="G19" s="71" t="s">
        <v>177</v>
      </c>
      <c r="H19" s="72">
        <v>0</v>
      </c>
      <c r="I19" s="31" t="s">
        <v>7</v>
      </c>
      <c r="J19" s="62"/>
      <c r="K19" s="95"/>
      <c r="L19" s="66"/>
      <c r="M19" s="56">
        <f t="shared" si="24"/>
        <v>0</v>
      </c>
      <c r="N19" s="57">
        <f t="shared" si="25"/>
        <v>0</v>
      </c>
      <c r="O19" s="79">
        <f t="shared" si="0"/>
      </c>
      <c r="P19" s="79">
        <f t="shared" si="1"/>
      </c>
      <c r="T19" s="1">
        <v>0</v>
      </c>
      <c r="X19" s="1">
        <v>0</v>
      </c>
      <c r="Y19" s="1">
        <f t="shared" si="2"/>
        <v>0</v>
      </c>
      <c r="Z19" s="1">
        <f t="shared" si="3"/>
        <v>0</v>
      </c>
      <c r="AA19" s="1">
        <f t="shared" si="4"/>
        <v>0</v>
      </c>
      <c r="AB19" s="1">
        <f t="shared" si="5"/>
        <v>1</v>
      </c>
      <c r="AC19" s="1">
        <f t="shared" si="6"/>
        <v>0</v>
      </c>
      <c r="AD19" s="1">
        <f t="shared" si="7"/>
        <v>0</v>
      </c>
      <c r="AE19" s="1" t="b">
        <f t="shared" si="8"/>
        <v>0</v>
      </c>
      <c r="AF19" s="1">
        <f t="shared" si="9"/>
        <v>0</v>
      </c>
      <c r="AG19" s="1">
        <f t="shared" si="10"/>
        <v>0</v>
      </c>
      <c r="AH19" s="1">
        <f t="shared" si="11"/>
        <v>0</v>
      </c>
      <c r="AJ19" s="1">
        <f t="shared" si="12"/>
        <v>0</v>
      </c>
      <c r="AK19" s="1">
        <f t="shared" si="13"/>
        <v>5</v>
      </c>
      <c r="AN19" s="1">
        <f t="shared" si="14"/>
        <v>0</v>
      </c>
      <c r="AO19" s="1">
        <f t="shared" si="15"/>
        <v>0</v>
      </c>
      <c r="AP19" s="1">
        <f t="shared" si="16"/>
        <v>0</v>
      </c>
      <c r="AQ19" s="1">
        <f t="shared" si="17"/>
        <v>1</v>
      </c>
      <c r="AR19" s="1">
        <f t="shared" si="18"/>
        <v>0</v>
      </c>
      <c r="AS19" s="1">
        <f t="shared" si="19"/>
        <v>0</v>
      </c>
      <c r="AT19" s="1" t="b">
        <f t="shared" si="20"/>
        <v>0</v>
      </c>
      <c r="AU19" s="1">
        <f t="shared" si="21"/>
        <v>0</v>
      </c>
      <c r="AV19" s="1">
        <f t="shared" si="22"/>
        <v>0</v>
      </c>
      <c r="AW19" s="1">
        <f t="shared" si="23"/>
        <v>0</v>
      </c>
      <c r="BA19" s="54">
        <f t="shared" si="26"/>
        <v>0</v>
      </c>
      <c r="BB19" s="1">
        <f t="shared" si="27"/>
        <v>0</v>
      </c>
      <c r="BC19" s="1">
        <f t="shared" si="28"/>
        <v>0</v>
      </c>
    </row>
    <row r="20" spans="1:55" ht="16.5" customHeight="1">
      <c r="A20" s="58"/>
      <c r="B20" s="59"/>
      <c r="C20" s="60"/>
      <c r="D20" s="71" t="s">
        <v>177</v>
      </c>
      <c r="E20" s="72">
        <v>0</v>
      </c>
      <c r="F20" s="65"/>
      <c r="G20" s="71" t="s">
        <v>177</v>
      </c>
      <c r="H20" s="72">
        <v>0</v>
      </c>
      <c r="I20" s="31" t="s">
        <v>8</v>
      </c>
      <c r="J20" s="62"/>
      <c r="K20" s="95"/>
      <c r="L20" s="66"/>
      <c r="M20" s="56">
        <f t="shared" si="24"/>
        <v>0</v>
      </c>
      <c r="N20" s="57">
        <f t="shared" si="25"/>
        <v>0</v>
      </c>
      <c r="O20" s="79">
        <f t="shared" si="0"/>
      </c>
      <c r="P20" s="79">
        <f t="shared" si="1"/>
      </c>
      <c r="T20" s="1">
        <v>0</v>
      </c>
      <c r="X20" s="1">
        <v>0</v>
      </c>
      <c r="Y20" s="1">
        <f t="shared" si="2"/>
        <v>0</v>
      </c>
      <c r="Z20" s="1">
        <f t="shared" si="3"/>
        <v>0</v>
      </c>
      <c r="AA20" s="1">
        <f t="shared" si="4"/>
        <v>0</v>
      </c>
      <c r="AB20" s="1">
        <f t="shared" si="5"/>
        <v>1</v>
      </c>
      <c r="AC20" s="1">
        <f t="shared" si="6"/>
        <v>0</v>
      </c>
      <c r="AD20" s="1">
        <f t="shared" si="7"/>
        <v>0</v>
      </c>
      <c r="AE20" s="1" t="b">
        <f t="shared" si="8"/>
        <v>0</v>
      </c>
      <c r="AF20" s="1">
        <f t="shared" si="9"/>
        <v>0</v>
      </c>
      <c r="AG20" s="1">
        <f t="shared" si="10"/>
        <v>0</v>
      </c>
      <c r="AH20" s="1">
        <f t="shared" si="11"/>
        <v>0</v>
      </c>
      <c r="AJ20" s="1">
        <f t="shared" si="12"/>
        <v>0</v>
      </c>
      <c r="AK20" s="1">
        <f t="shared" si="13"/>
        <v>5</v>
      </c>
      <c r="AN20" s="1">
        <f t="shared" si="14"/>
        <v>0</v>
      </c>
      <c r="AO20" s="1">
        <f t="shared" si="15"/>
        <v>0</v>
      </c>
      <c r="AP20" s="1">
        <f t="shared" si="16"/>
        <v>0</v>
      </c>
      <c r="AQ20" s="1">
        <f t="shared" si="17"/>
        <v>1</v>
      </c>
      <c r="AR20" s="1">
        <f t="shared" si="18"/>
        <v>0</v>
      </c>
      <c r="AS20" s="1">
        <f t="shared" si="19"/>
        <v>0</v>
      </c>
      <c r="AT20" s="1" t="b">
        <f t="shared" si="20"/>
        <v>0</v>
      </c>
      <c r="AU20" s="1">
        <f t="shared" si="21"/>
        <v>0</v>
      </c>
      <c r="AV20" s="1">
        <f t="shared" si="22"/>
        <v>0</v>
      </c>
      <c r="AW20" s="1">
        <f t="shared" si="23"/>
        <v>0</v>
      </c>
      <c r="BA20" s="54">
        <f t="shared" si="26"/>
        <v>0</v>
      </c>
      <c r="BB20" s="1">
        <f t="shared" si="27"/>
        <v>0</v>
      </c>
      <c r="BC20" s="1">
        <f t="shared" si="28"/>
        <v>0</v>
      </c>
    </row>
    <row r="21" spans="1:55" ht="16.5" customHeight="1">
      <c r="A21" s="58"/>
      <c r="B21" s="59"/>
      <c r="C21" s="60"/>
      <c r="D21" s="71" t="s">
        <v>177</v>
      </c>
      <c r="E21" s="72">
        <v>0</v>
      </c>
      <c r="F21" s="65"/>
      <c r="G21" s="71" t="s">
        <v>177</v>
      </c>
      <c r="H21" s="72">
        <v>0</v>
      </c>
      <c r="I21" s="31" t="s">
        <v>9</v>
      </c>
      <c r="J21" s="62"/>
      <c r="K21" s="95"/>
      <c r="L21" s="66"/>
      <c r="M21" s="56">
        <f t="shared" si="24"/>
        <v>0</v>
      </c>
      <c r="N21" s="57">
        <f t="shared" si="25"/>
        <v>0</v>
      </c>
      <c r="O21" s="79">
        <f t="shared" si="0"/>
      </c>
      <c r="P21" s="79">
        <f t="shared" si="1"/>
      </c>
      <c r="T21" s="1">
        <v>0</v>
      </c>
      <c r="X21" s="1">
        <v>0</v>
      </c>
      <c r="Y21" s="1">
        <f t="shared" si="2"/>
        <v>0</v>
      </c>
      <c r="Z21" s="1">
        <f t="shared" si="3"/>
        <v>0</v>
      </c>
      <c r="AA21" s="1">
        <f t="shared" si="4"/>
        <v>0</v>
      </c>
      <c r="AB21" s="1">
        <f t="shared" si="5"/>
        <v>1</v>
      </c>
      <c r="AC21" s="1">
        <f t="shared" si="6"/>
        <v>0</v>
      </c>
      <c r="AD21" s="1">
        <f t="shared" si="7"/>
        <v>0</v>
      </c>
      <c r="AE21" s="1" t="b">
        <f t="shared" si="8"/>
        <v>0</v>
      </c>
      <c r="AF21" s="1">
        <f t="shared" si="9"/>
        <v>0</v>
      </c>
      <c r="AG21" s="1">
        <f t="shared" si="10"/>
        <v>0</v>
      </c>
      <c r="AH21" s="1">
        <f t="shared" si="11"/>
        <v>0</v>
      </c>
      <c r="AJ21" s="1">
        <f t="shared" si="12"/>
        <v>0</v>
      </c>
      <c r="AK21" s="1">
        <f t="shared" si="13"/>
        <v>5</v>
      </c>
      <c r="AN21" s="1">
        <f t="shared" si="14"/>
        <v>0</v>
      </c>
      <c r="AO21" s="1">
        <f t="shared" si="15"/>
        <v>0</v>
      </c>
      <c r="AP21" s="1">
        <f t="shared" si="16"/>
        <v>0</v>
      </c>
      <c r="AQ21" s="1">
        <f t="shared" si="17"/>
        <v>1</v>
      </c>
      <c r="AR21" s="1">
        <f t="shared" si="18"/>
        <v>0</v>
      </c>
      <c r="AS21" s="1">
        <f t="shared" si="19"/>
        <v>0</v>
      </c>
      <c r="AT21" s="1" t="b">
        <f t="shared" si="20"/>
        <v>0</v>
      </c>
      <c r="AU21" s="1">
        <f t="shared" si="21"/>
        <v>0</v>
      </c>
      <c r="AV21" s="1">
        <f t="shared" si="22"/>
        <v>0</v>
      </c>
      <c r="AW21" s="1">
        <f t="shared" si="23"/>
        <v>0</v>
      </c>
      <c r="BA21" s="54">
        <f t="shared" si="26"/>
        <v>0</v>
      </c>
      <c r="BB21" s="1">
        <f t="shared" si="27"/>
        <v>0</v>
      </c>
      <c r="BC21" s="1">
        <f t="shared" si="28"/>
        <v>0</v>
      </c>
    </row>
    <row r="22" spans="1:55" ht="17.25" customHeight="1">
      <c r="A22" s="58"/>
      <c r="B22" s="59"/>
      <c r="C22" s="60"/>
      <c r="D22" s="71" t="s">
        <v>177</v>
      </c>
      <c r="E22" s="72">
        <v>0</v>
      </c>
      <c r="F22" s="65"/>
      <c r="G22" s="71" t="s">
        <v>177</v>
      </c>
      <c r="H22" s="72">
        <v>0</v>
      </c>
      <c r="I22" s="31" t="s">
        <v>10</v>
      </c>
      <c r="J22" s="62"/>
      <c r="K22" s="95"/>
      <c r="L22" s="66"/>
      <c r="M22" s="56">
        <f t="shared" si="24"/>
        <v>0</v>
      </c>
      <c r="N22" s="57">
        <f t="shared" si="25"/>
        <v>0</v>
      </c>
      <c r="O22" s="79">
        <f t="shared" si="0"/>
      </c>
      <c r="P22" s="79">
        <f t="shared" si="1"/>
      </c>
      <c r="T22" s="1">
        <v>0</v>
      </c>
      <c r="X22" s="1">
        <v>0</v>
      </c>
      <c r="Y22" s="1">
        <f t="shared" si="2"/>
        <v>0</v>
      </c>
      <c r="Z22" s="1">
        <f t="shared" si="3"/>
        <v>0</v>
      </c>
      <c r="AA22" s="1">
        <f t="shared" si="4"/>
        <v>0</v>
      </c>
      <c r="AB22" s="1">
        <f t="shared" si="5"/>
        <v>1</v>
      </c>
      <c r="AC22" s="1">
        <f t="shared" si="6"/>
        <v>0</v>
      </c>
      <c r="AD22" s="1">
        <f t="shared" si="7"/>
        <v>0</v>
      </c>
      <c r="AE22" s="1" t="b">
        <f t="shared" si="8"/>
        <v>0</v>
      </c>
      <c r="AF22" s="1">
        <f t="shared" si="9"/>
        <v>0</v>
      </c>
      <c r="AG22" s="1">
        <f t="shared" si="10"/>
        <v>0</v>
      </c>
      <c r="AH22" s="1">
        <f t="shared" si="11"/>
        <v>0</v>
      </c>
      <c r="AJ22" s="1">
        <f t="shared" si="12"/>
        <v>0</v>
      </c>
      <c r="AK22" s="1">
        <f t="shared" si="13"/>
        <v>5</v>
      </c>
      <c r="AN22" s="1">
        <f t="shared" si="14"/>
        <v>0</v>
      </c>
      <c r="AO22" s="1">
        <f t="shared" si="15"/>
        <v>0</v>
      </c>
      <c r="AP22" s="1">
        <f t="shared" si="16"/>
        <v>0</v>
      </c>
      <c r="AQ22" s="1">
        <f t="shared" si="17"/>
        <v>1</v>
      </c>
      <c r="AR22" s="1">
        <f t="shared" si="18"/>
        <v>0</v>
      </c>
      <c r="AS22" s="1">
        <f t="shared" si="19"/>
        <v>0</v>
      </c>
      <c r="AT22" s="1" t="b">
        <f t="shared" si="20"/>
        <v>0</v>
      </c>
      <c r="AU22" s="1">
        <f t="shared" si="21"/>
        <v>0</v>
      </c>
      <c r="AV22" s="1">
        <f t="shared" si="22"/>
        <v>0</v>
      </c>
      <c r="AW22" s="1">
        <f t="shared" si="23"/>
        <v>0</v>
      </c>
      <c r="BA22" s="54">
        <f t="shared" si="26"/>
        <v>0</v>
      </c>
      <c r="BB22" s="1">
        <f t="shared" si="27"/>
        <v>0</v>
      </c>
      <c r="BC22" s="1">
        <f t="shared" si="28"/>
        <v>0</v>
      </c>
    </row>
    <row r="23" spans="1:55" ht="17.25" customHeight="1">
      <c r="A23" s="58"/>
      <c r="B23" s="59"/>
      <c r="C23" s="60"/>
      <c r="D23" s="71" t="s">
        <v>177</v>
      </c>
      <c r="E23" s="72">
        <v>0</v>
      </c>
      <c r="F23" s="65"/>
      <c r="G23" s="71" t="s">
        <v>177</v>
      </c>
      <c r="H23" s="72">
        <v>0</v>
      </c>
      <c r="I23" s="31" t="s">
        <v>11</v>
      </c>
      <c r="J23" s="62"/>
      <c r="K23" s="95"/>
      <c r="L23" s="66"/>
      <c r="M23" s="56">
        <f t="shared" si="24"/>
        <v>0</v>
      </c>
      <c r="N23" s="57">
        <f t="shared" si="25"/>
        <v>0</v>
      </c>
      <c r="O23" s="79">
        <f t="shared" si="0"/>
      </c>
      <c r="P23" s="79">
        <f t="shared" si="1"/>
      </c>
      <c r="T23" s="1">
        <v>0</v>
      </c>
      <c r="X23" s="1">
        <v>0</v>
      </c>
      <c r="Y23" s="1">
        <f t="shared" si="2"/>
        <v>0</v>
      </c>
      <c r="Z23" s="1">
        <f t="shared" si="3"/>
        <v>0</v>
      </c>
      <c r="AA23" s="1">
        <f t="shared" si="4"/>
        <v>0</v>
      </c>
      <c r="AB23" s="1">
        <f t="shared" si="5"/>
        <v>1</v>
      </c>
      <c r="AC23" s="1">
        <f t="shared" si="6"/>
        <v>0</v>
      </c>
      <c r="AD23" s="1">
        <f t="shared" si="7"/>
        <v>0</v>
      </c>
      <c r="AE23" s="1" t="b">
        <f t="shared" si="8"/>
        <v>0</v>
      </c>
      <c r="AF23" s="1">
        <f t="shared" si="9"/>
        <v>0</v>
      </c>
      <c r="AG23" s="1">
        <f t="shared" si="10"/>
        <v>0</v>
      </c>
      <c r="AH23" s="1">
        <f t="shared" si="11"/>
        <v>0</v>
      </c>
      <c r="AJ23" s="1">
        <f t="shared" si="12"/>
        <v>0</v>
      </c>
      <c r="AK23" s="1">
        <f t="shared" si="13"/>
        <v>5</v>
      </c>
      <c r="AN23" s="1">
        <f t="shared" si="14"/>
        <v>0</v>
      </c>
      <c r="AO23" s="1">
        <f t="shared" si="15"/>
        <v>0</v>
      </c>
      <c r="AP23" s="1">
        <f t="shared" si="16"/>
        <v>0</v>
      </c>
      <c r="AQ23" s="1">
        <f t="shared" si="17"/>
        <v>1</v>
      </c>
      <c r="AR23" s="1">
        <f t="shared" si="18"/>
        <v>0</v>
      </c>
      <c r="AS23" s="1">
        <f t="shared" si="19"/>
        <v>0</v>
      </c>
      <c r="AT23" s="1" t="b">
        <f t="shared" si="20"/>
        <v>0</v>
      </c>
      <c r="AU23" s="1">
        <f t="shared" si="21"/>
        <v>0</v>
      </c>
      <c r="AV23" s="1">
        <f t="shared" si="22"/>
        <v>0</v>
      </c>
      <c r="AW23" s="1">
        <f t="shared" si="23"/>
        <v>0</v>
      </c>
      <c r="BA23" s="54">
        <f t="shared" si="26"/>
        <v>0</v>
      </c>
      <c r="BB23" s="1">
        <f t="shared" si="27"/>
        <v>0</v>
      </c>
      <c r="BC23" s="1">
        <f t="shared" si="28"/>
        <v>0</v>
      </c>
    </row>
    <row r="24" spans="1:55" ht="17.25" customHeight="1">
      <c r="A24" s="58"/>
      <c r="B24" s="59"/>
      <c r="C24" s="60"/>
      <c r="D24" s="71" t="s">
        <v>177</v>
      </c>
      <c r="E24" s="72">
        <v>0</v>
      </c>
      <c r="F24" s="65"/>
      <c r="G24" s="71" t="s">
        <v>177</v>
      </c>
      <c r="H24" s="72">
        <v>0</v>
      </c>
      <c r="I24" s="31" t="s">
        <v>12</v>
      </c>
      <c r="J24" s="62"/>
      <c r="K24" s="95"/>
      <c r="L24" s="66"/>
      <c r="M24" s="56">
        <f t="shared" si="24"/>
        <v>0</v>
      </c>
      <c r="N24" s="57">
        <f t="shared" si="25"/>
        <v>0</v>
      </c>
      <c r="O24" s="79">
        <f t="shared" si="0"/>
      </c>
      <c r="P24" s="79">
        <f t="shared" si="1"/>
      </c>
      <c r="T24" s="1">
        <v>0</v>
      </c>
      <c r="X24" s="1">
        <v>0</v>
      </c>
      <c r="Y24" s="1">
        <f t="shared" si="2"/>
        <v>0</v>
      </c>
      <c r="Z24" s="1">
        <f t="shared" si="3"/>
        <v>0</v>
      </c>
      <c r="AA24" s="1">
        <f t="shared" si="4"/>
        <v>0</v>
      </c>
      <c r="AB24" s="1">
        <f t="shared" si="5"/>
        <v>1</v>
      </c>
      <c r="AC24" s="1">
        <f t="shared" si="6"/>
        <v>0</v>
      </c>
      <c r="AD24" s="1">
        <f t="shared" si="7"/>
        <v>0</v>
      </c>
      <c r="AE24" s="1" t="b">
        <f t="shared" si="8"/>
        <v>0</v>
      </c>
      <c r="AF24" s="1">
        <f t="shared" si="9"/>
        <v>0</v>
      </c>
      <c r="AG24" s="1">
        <f t="shared" si="10"/>
        <v>0</v>
      </c>
      <c r="AH24" s="1">
        <f t="shared" si="11"/>
        <v>0</v>
      </c>
      <c r="AJ24" s="1">
        <f t="shared" si="12"/>
        <v>0</v>
      </c>
      <c r="AK24" s="1">
        <f t="shared" si="13"/>
        <v>5</v>
      </c>
      <c r="AN24" s="1">
        <f t="shared" si="14"/>
        <v>0</v>
      </c>
      <c r="AO24" s="1">
        <f t="shared" si="15"/>
        <v>0</v>
      </c>
      <c r="AP24" s="1">
        <f t="shared" si="16"/>
        <v>0</v>
      </c>
      <c r="AQ24" s="1">
        <f t="shared" si="17"/>
        <v>1</v>
      </c>
      <c r="AR24" s="1">
        <f t="shared" si="18"/>
        <v>0</v>
      </c>
      <c r="AS24" s="1">
        <f t="shared" si="19"/>
        <v>0</v>
      </c>
      <c r="AT24" s="1" t="b">
        <f t="shared" si="20"/>
        <v>0</v>
      </c>
      <c r="AU24" s="1">
        <f t="shared" si="21"/>
        <v>0</v>
      </c>
      <c r="AV24" s="1">
        <f t="shared" si="22"/>
        <v>0</v>
      </c>
      <c r="AW24" s="1">
        <f t="shared" si="23"/>
        <v>0</v>
      </c>
      <c r="BA24" s="54">
        <f t="shared" si="26"/>
        <v>0</v>
      </c>
      <c r="BB24" s="1">
        <f t="shared" si="27"/>
        <v>0</v>
      </c>
      <c r="BC24" s="1">
        <f t="shared" si="28"/>
        <v>0</v>
      </c>
    </row>
    <row r="25" spans="1:55" ht="17.25" customHeight="1">
      <c r="A25" s="58"/>
      <c r="B25" s="59"/>
      <c r="C25" s="60"/>
      <c r="D25" s="71" t="s">
        <v>177</v>
      </c>
      <c r="E25" s="72">
        <v>0</v>
      </c>
      <c r="F25" s="62"/>
      <c r="G25" s="71" t="s">
        <v>177</v>
      </c>
      <c r="H25" s="72">
        <v>0</v>
      </c>
      <c r="I25" s="31" t="s">
        <v>13</v>
      </c>
      <c r="J25" s="62"/>
      <c r="K25" s="95"/>
      <c r="L25" s="67"/>
      <c r="M25" s="56">
        <f t="shared" si="24"/>
        <v>0</v>
      </c>
      <c r="N25" s="57">
        <f t="shared" si="25"/>
        <v>0</v>
      </c>
      <c r="O25" s="79">
        <f t="shared" si="0"/>
      </c>
      <c r="P25" s="79">
        <f t="shared" si="1"/>
      </c>
      <c r="T25" s="1">
        <v>0</v>
      </c>
      <c r="X25" s="1">
        <v>0</v>
      </c>
      <c r="Y25" s="1">
        <f t="shared" si="2"/>
        <v>0</v>
      </c>
      <c r="Z25" s="1">
        <f t="shared" si="3"/>
        <v>0</v>
      </c>
      <c r="AA25" s="1">
        <f t="shared" si="4"/>
        <v>0</v>
      </c>
      <c r="AB25" s="1">
        <f t="shared" si="5"/>
        <v>1</v>
      </c>
      <c r="AC25" s="1">
        <f t="shared" si="6"/>
        <v>0</v>
      </c>
      <c r="AD25" s="1">
        <f t="shared" si="7"/>
        <v>0</v>
      </c>
      <c r="AE25" s="1" t="b">
        <f t="shared" si="8"/>
        <v>0</v>
      </c>
      <c r="AF25" s="1">
        <f t="shared" si="9"/>
        <v>0</v>
      </c>
      <c r="AG25" s="1">
        <f t="shared" si="10"/>
        <v>0</v>
      </c>
      <c r="AH25" s="1">
        <f t="shared" si="11"/>
        <v>0</v>
      </c>
      <c r="AJ25" s="1">
        <f t="shared" si="12"/>
        <v>0</v>
      </c>
      <c r="AK25" s="1">
        <f t="shared" si="13"/>
        <v>5</v>
      </c>
      <c r="AN25" s="1">
        <f t="shared" si="14"/>
        <v>0</v>
      </c>
      <c r="AO25" s="1">
        <f t="shared" si="15"/>
        <v>0</v>
      </c>
      <c r="AP25" s="1">
        <f t="shared" si="16"/>
        <v>0</v>
      </c>
      <c r="AQ25" s="1">
        <f t="shared" si="17"/>
        <v>1</v>
      </c>
      <c r="AR25" s="1">
        <f t="shared" si="18"/>
        <v>0</v>
      </c>
      <c r="AS25" s="1">
        <f t="shared" si="19"/>
        <v>0</v>
      </c>
      <c r="AT25" s="1" t="b">
        <f t="shared" si="20"/>
        <v>0</v>
      </c>
      <c r="AU25" s="1">
        <f t="shared" si="21"/>
        <v>0</v>
      </c>
      <c r="AV25" s="1">
        <f t="shared" si="22"/>
        <v>0</v>
      </c>
      <c r="AW25" s="1">
        <f t="shared" si="23"/>
        <v>0</v>
      </c>
      <c r="BA25" s="54">
        <f t="shared" si="26"/>
        <v>0</v>
      </c>
      <c r="BB25" s="1">
        <f t="shared" si="27"/>
        <v>0</v>
      </c>
      <c r="BC25" s="1">
        <f t="shared" si="28"/>
        <v>0</v>
      </c>
    </row>
    <row r="26" spans="1:55" ht="17.25" customHeight="1">
      <c r="A26" s="61"/>
      <c r="B26" s="62"/>
      <c r="C26" s="63"/>
      <c r="D26" s="71" t="s">
        <v>177</v>
      </c>
      <c r="E26" s="72">
        <v>0</v>
      </c>
      <c r="F26" s="62"/>
      <c r="G26" s="71" t="s">
        <v>177</v>
      </c>
      <c r="H26" s="72">
        <v>0</v>
      </c>
      <c r="I26" s="32" t="s">
        <v>14</v>
      </c>
      <c r="J26" s="62"/>
      <c r="K26" s="95"/>
      <c r="L26" s="66"/>
      <c r="M26" s="56">
        <f t="shared" si="24"/>
        <v>0</v>
      </c>
      <c r="N26" s="57">
        <f t="shared" si="25"/>
        <v>0</v>
      </c>
      <c r="O26" s="79">
        <f>IF(K26&lt;&gt;0,AH26,"")</f>
      </c>
      <c r="P26" s="79">
        <f>IF(K26&lt;&gt;0,AW26,"")</f>
      </c>
      <c r="T26" s="1">
        <v>0</v>
      </c>
      <c r="X26" s="1">
        <v>0</v>
      </c>
      <c r="Y26" s="1">
        <f t="shared" si="2"/>
        <v>0</v>
      </c>
      <c r="Z26" s="1">
        <f>X26/$Z$4</f>
        <v>0</v>
      </c>
      <c r="AA26" s="1">
        <f>(T26-$T$8)*2/$Z$4</f>
        <v>0</v>
      </c>
      <c r="AB26" s="1">
        <f>SIN(Y26)*SIN(Z26)+COS(Y26)*COS(Z26)*COS(AA26)</f>
        <v>1</v>
      </c>
      <c r="AC26" s="1">
        <f t="shared" si="6"/>
        <v>0</v>
      </c>
      <c r="AD26" s="1">
        <f t="shared" si="7"/>
        <v>0</v>
      </c>
      <c r="AE26" s="1" t="b">
        <f>IF(Y26&lt;&gt;Z26,90*(1+ABS(Y26-Z26)/(Y26-Z26)))</f>
        <v>0</v>
      </c>
      <c r="AF26" s="1">
        <f>IF(AA26&lt;&gt;0,90+$Z$4*ATAN((SIN(Y26)*AB26-SIN(Z26))/(SIN(AA26)*COS(Y26)^2)),AE26*1)</f>
        <v>0</v>
      </c>
      <c r="AG26" s="1">
        <f>IF(SIN(AA26)&lt;0,AF26+180,AF26*1)</f>
        <v>0</v>
      </c>
      <c r="AH26" s="1">
        <f t="shared" si="11"/>
        <v>0</v>
      </c>
      <c r="AJ26" s="1">
        <f>6365.11*AD26</f>
        <v>0</v>
      </c>
      <c r="AK26" s="1">
        <f t="shared" si="13"/>
        <v>5</v>
      </c>
      <c r="AN26" s="1">
        <f>X26/$Z$4</f>
        <v>0</v>
      </c>
      <c r="AO26" s="1">
        <f t="shared" si="15"/>
        <v>0</v>
      </c>
      <c r="AP26" s="1">
        <f>($T$8-T26)*2/$Z$4</f>
        <v>0</v>
      </c>
      <c r="AQ26" s="1">
        <f>SIN(AN26)*SIN(AO26)+COS(AN26)*COS(AO26)*COS(AP26)</f>
        <v>1</v>
      </c>
      <c r="AR26" s="1">
        <f t="shared" si="18"/>
        <v>0</v>
      </c>
      <c r="AS26" s="1">
        <f>IF(AC26&lt;0,180/$Z$4+AC26,AC26)</f>
        <v>0</v>
      </c>
      <c r="AT26" s="1" t="b">
        <f>IF(AN26&lt;&gt;AO26,90*(1+ABS(AN26-AO26)/(AN26-AO26)))</f>
        <v>0</v>
      </c>
      <c r="AU26" s="1">
        <f>IF(AP26&lt;&gt;0,90+$Z$4*ATAN((SIN(AN26)*AQ26-SIN(AO26))/(SIN(AP26)*COS(AN26)^2)),AT26*1)</f>
        <v>0</v>
      </c>
      <c r="AV26" s="1">
        <f>IF(SIN(AP26)&lt;0,AU26+180,AU26*1)</f>
        <v>0</v>
      </c>
      <c r="AW26" s="1">
        <f t="shared" si="23"/>
        <v>0</v>
      </c>
      <c r="BA26" s="54">
        <f t="shared" si="26"/>
        <v>0</v>
      </c>
      <c r="BB26" s="1">
        <f t="shared" si="27"/>
        <v>0</v>
      </c>
      <c r="BC26" s="1">
        <f t="shared" si="28"/>
        <v>0</v>
      </c>
    </row>
    <row r="27" spans="1:55" ht="17.25" customHeight="1">
      <c r="A27" s="61"/>
      <c r="B27" s="62"/>
      <c r="C27" s="63"/>
      <c r="D27" s="71" t="s">
        <v>177</v>
      </c>
      <c r="E27" s="72">
        <v>0</v>
      </c>
      <c r="F27" s="62"/>
      <c r="G27" s="71" t="s">
        <v>177</v>
      </c>
      <c r="H27" s="72">
        <v>0</v>
      </c>
      <c r="I27" s="32" t="s">
        <v>15</v>
      </c>
      <c r="J27" s="62"/>
      <c r="K27" s="95"/>
      <c r="L27" s="66"/>
      <c r="M27" s="56">
        <f t="shared" si="24"/>
        <v>0</v>
      </c>
      <c r="N27" s="57">
        <f t="shared" si="25"/>
        <v>0</v>
      </c>
      <c r="O27" s="79">
        <f t="shared" si="0"/>
      </c>
      <c r="P27" s="79">
        <f t="shared" si="1"/>
      </c>
      <c r="T27" s="1">
        <v>0</v>
      </c>
      <c r="X27" s="1">
        <v>0</v>
      </c>
      <c r="Y27" s="1">
        <f t="shared" si="2"/>
        <v>0</v>
      </c>
      <c r="Z27" s="1">
        <f t="shared" si="3"/>
        <v>0</v>
      </c>
      <c r="AA27" s="1">
        <f t="shared" si="4"/>
        <v>0</v>
      </c>
      <c r="AB27" s="1">
        <f t="shared" si="5"/>
        <v>1</v>
      </c>
      <c r="AC27" s="1">
        <f t="shared" si="6"/>
        <v>0</v>
      </c>
      <c r="AD27" s="1">
        <f t="shared" si="7"/>
        <v>0</v>
      </c>
      <c r="AE27" s="1" t="b">
        <f t="shared" si="8"/>
        <v>0</v>
      </c>
      <c r="AF27" s="1">
        <f t="shared" si="9"/>
        <v>0</v>
      </c>
      <c r="AG27" s="1">
        <f t="shared" si="10"/>
        <v>0</v>
      </c>
      <c r="AH27" s="1">
        <f t="shared" si="11"/>
        <v>0</v>
      </c>
      <c r="AJ27" s="1">
        <f t="shared" si="12"/>
        <v>0</v>
      </c>
      <c r="AK27" s="1">
        <f t="shared" si="13"/>
        <v>5</v>
      </c>
      <c r="AN27" s="1">
        <f t="shared" si="14"/>
        <v>0</v>
      </c>
      <c r="AO27" s="1">
        <f t="shared" si="15"/>
        <v>0</v>
      </c>
      <c r="AP27" s="1">
        <f t="shared" si="16"/>
        <v>0</v>
      </c>
      <c r="AQ27" s="1">
        <f t="shared" si="17"/>
        <v>1</v>
      </c>
      <c r="AR27" s="1">
        <f t="shared" si="18"/>
        <v>0</v>
      </c>
      <c r="AS27" s="1">
        <f t="shared" si="19"/>
        <v>0</v>
      </c>
      <c r="AT27" s="1" t="b">
        <f t="shared" si="20"/>
        <v>0</v>
      </c>
      <c r="AU27" s="1">
        <f t="shared" si="21"/>
        <v>0</v>
      </c>
      <c r="AV27" s="1">
        <f t="shared" si="22"/>
        <v>0</v>
      </c>
      <c r="AW27" s="1">
        <f t="shared" si="23"/>
        <v>0</v>
      </c>
      <c r="BA27" s="54">
        <f t="shared" si="26"/>
        <v>0</v>
      </c>
      <c r="BB27" s="1">
        <f t="shared" si="27"/>
        <v>0</v>
      </c>
      <c r="BC27" s="1">
        <f t="shared" si="28"/>
        <v>0</v>
      </c>
    </row>
    <row r="28" spans="1:55" ht="17.25" customHeight="1">
      <c r="A28" s="61"/>
      <c r="B28" s="62"/>
      <c r="C28" s="63"/>
      <c r="D28" s="71" t="s">
        <v>177</v>
      </c>
      <c r="E28" s="72">
        <v>0</v>
      </c>
      <c r="F28" s="62"/>
      <c r="G28" s="71" t="s">
        <v>177</v>
      </c>
      <c r="H28" s="72">
        <v>0</v>
      </c>
      <c r="I28" s="32" t="s">
        <v>16</v>
      </c>
      <c r="J28" s="62"/>
      <c r="K28" s="95"/>
      <c r="L28" s="66"/>
      <c r="M28" s="56">
        <f t="shared" si="24"/>
        <v>0</v>
      </c>
      <c r="N28" s="57">
        <f t="shared" si="25"/>
        <v>0</v>
      </c>
      <c r="O28" s="79">
        <f t="shared" si="0"/>
      </c>
      <c r="P28" s="79">
        <f t="shared" si="1"/>
      </c>
      <c r="T28" s="1">
        <v>0</v>
      </c>
      <c r="X28" s="1">
        <v>0</v>
      </c>
      <c r="Y28" s="1">
        <f t="shared" si="2"/>
        <v>0</v>
      </c>
      <c r="Z28" s="1">
        <f t="shared" si="3"/>
        <v>0</v>
      </c>
      <c r="AA28" s="1">
        <f t="shared" si="4"/>
        <v>0</v>
      </c>
      <c r="AB28" s="1">
        <f t="shared" si="5"/>
        <v>1</v>
      </c>
      <c r="AC28" s="1">
        <f t="shared" si="6"/>
        <v>0</v>
      </c>
      <c r="AD28" s="1">
        <f t="shared" si="7"/>
        <v>0</v>
      </c>
      <c r="AE28" s="1" t="b">
        <f t="shared" si="8"/>
        <v>0</v>
      </c>
      <c r="AF28" s="1">
        <f t="shared" si="9"/>
        <v>0</v>
      </c>
      <c r="AG28" s="1">
        <f t="shared" si="10"/>
        <v>0</v>
      </c>
      <c r="AH28" s="1">
        <f t="shared" si="11"/>
        <v>0</v>
      </c>
      <c r="AJ28" s="1">
        <f t="shared" si="12"/>
        <v>0</v>
      </c>
      <c r="AK28" s="1">
        <f t="shared" si="13"/>
        <v>5</v>
      </c>
      <c r="AN28" s="1">
        <f t="shared" si="14"/>
        <v>0</v>
      </c>
      <c r="AO28" s="1">
        <f t="shared" si="15"/>
        <v>0</v>
      </c>
      <c r="AP28" s="1">
        <f t="shared" si="16"/>
        <v>0</v>
      </c>
      <c r="AQ28" s="1">
        <f t="shared" si="17"/>
        <v>1</v>
      </c>
      <c r="AR28" s="1">
        <f t="shared" si="18"/>
        <v>0</v>
      </c>
      <c r="AS28" s="1">
        <f t="shared" si="19"/>
        <v>0</v>
      </c>
      <c r="AT28" s="1" t="b">
        <f t="shared" si="20"/>
        <v>0</v>
      </c>
      <c r="AU28" s="1">
        <f t="shared" si="21"/>
        <v>0</v>
      </c>
      <c r="AV28" s="1">
        <f t="shared" si="22"/>
        <v>0</v>
      </c>
      <c r="AW28" s="1">
        <f t="shared" si="23"/>
        <v>0</v>
      </c>
      <c r="BA28" s="54">
        <f t="shared" si="26"/>
        <v>0</v>
      </c>
      <c r="BB28" s="1">
        <f t="shared" si="27"/>
        <v>0</v>
      </c>
      <c r="BC28" s="1">
        <f t="shared" si="28"/>
        <v>0</v>
      </c>
    </row>
    <row r="29" spans="1:55" s="29" customFormat="1" ht="16.5" customHeight="1">
      <c r="A29" s="64"/>
      <c r="B29" s="62"/>
      <c r="C29" s="63"/>
      <c r="D29" s="71" t="s">
        <v>177</v>
      </c>
      <c r="E29" s="72">
        <v>0</v>
      </c>
      <c r="F29" s="62"/>
      <c r="G29" s="71" t="s">
        <v>177</v>
      </c>
      <c r="H29" s="72">
        <v>0</v>
      </c>
      <c r="I29" s="32" t="s">
        <v>17</v>
      </c>
      <c r="J29" s="62"/>
      <c r="K29" s="95"/>
      <c r="L29" s="66"/>
      <c r="M29" s="56">
        <f t="shared" si="24"/>
        <v>0</v>
      </c>
      <c r="N29" s="57">
        <f t="shared" si="25"/>
        <v>0</v>
      </c>
      <c r="O29" s="79">
        <f t="shared" si="0"/>
      </c>
      <c r="P29" s="79">
        <f t="shared" si="1"/>
      </c>
      <c r="Q29" s="1"/>
      <c r="R29" s="1"/>
      <c r="S29" s="1"/>
      <c r="T29" s="1">
        <v>0</v>
      </c>
      <c r="U29" s="1"/>
      <c r="V29" s="1"/>
      <c r="W29" s="1"/>
      <c r="X29" s="1">
        <v>0</v>
      </c>
      <c r="Y29" s="1">
        <f t="shared" si="2"/>
        <v>0</v>
      </c>
      <c r="Z29" s="1">
        <f t="shared" si="3"/>
        <v>0</v>
      </c>
      <c r="AA29" s="1">
        <f t="shared" si="4"/>
        <v>0</v>
      </c>
      <c r="AB29" s="1">
        <f t="shared" si="5"/>
        <v>1</v>
      </c>
      <c r="AC29" s="1">
        <f t="shared" si="6"/>
        <v>0</v>
      </c>
      <c r="AD29" s="1">
        <f t="shared" si="7"/>
        <v>0</v>
      </c>
      <c r="AE29" s="1" t="b">
        <f t="shared" si="8"/>
        <v>0</v>
      </c>
      <c r="AF29" s="1">
        <f t="shared" si="9"/>
        <v>0</v>
      </c>
      <c r="AG29" s="1">
        <f t="shared" si="10"/>
        <v>0</v>
      </c>
      <c r="AH29" s="1">
        <f t="shared" si="11"/>
        <v>0</v>
      </c>
      <c r="AJ29" s="1">
        <f t="shared" si="12"/>
        <v>0</v>
      </c>
      <c r="AK29" s="1">
        <f t="shared" si="13"/>
        <v>5</v>
      </c>
      <c r="AN29" s="1">
        <f t="shared" si="14"/>
        <v>0</v>
      </c>
      <c r="AO29" s="1">
        <f t="shared" si="15"/>
        <v>0</v>
      </c>
      <c r="AP29" s="1">
        <f t="shared" si="16"/>
        <v>0</v>
      </c>
      <c r="AQ29" s="1">
        <f t="shared" si="17"/>
        <v>1</v>
      </c>
      <c r="AR29" s="1">
        <f t="shared" si="18"/>
        <v>0</v>
      </c>
      <c r="AS29" s="1">
        <f t="shared" si="19"/>
        <v>0</v>
      </c>
      <c r="AT29" s="1" t="b">
        <f t="shared" si="20"/>
        <v>0</v>
      </c>
      <c r="AU29" s="1">
        <f t="shared" si="21"/>
        <v>0</v>
      </c>
      <c r="AV29" s="1">
        <f t="shared" si="22"/>
        <v>0</v>
      </c>
      <c r="AW29" s="1">
        <f t="shared" si="23"/>
        <v>0</v>
      </c>
      <c r="BA29" s="54">
        <f t="shared" si="26"/>
        <v>0</v>
      </c>
      <c r="BB29" s="1">
        <f t="shared" si="27"/>
        <v>0</v>
      </c>
      <c r="BC29" s="1">
        <f t="shared" si="28"/>
        <v>0</v>
      </c>
    </row>
    <row r="30" spans="1:55" ht="17.25" customHeight="1">
      <c r="A30" s="61"/>
      <c r="B30" s="62"/>
      <c r="C30" s="63"/>
      <c r="D30" s="71" t="s">
        <v>177</v>
      </c>
      <c r="E30" s="72">
        <v>0</v>
      </c>
      <c r="F30" s="62"/>
      <c r="G30" s="71" t="s">
        <v>177</v>
      </c>
      <c r="H30" s="72">
        <v>0</v>
      </c>
      <c r="I30" s="32" t="s">
        <v>18</v>
      </c>
      <c r="J30" s="62"/>
      <c r="K30" s="95"/>
      <c r="L30" s="66"/>
      <c r="M30" s="56">
        <f t="shared" si="24"/>
        <v>0</v>
      </c>
      <c r="N30" s="57">
        <f t="shared" si="25"/>
        <v>0</v>
      </c>
      <c r="O30" s="79">
        <f t="shared" si="0"/>
      </c>
      <c r="P30" s="79">
        <f t="shared" si="1"/>
      </c>
      <c r="T30" s="1">
        <v>0</v>
      </c>
      <c r="X30" s="1">
        <v>0</v>
      </c>
      <c r="Y30" s="1">
        <f t="shared" si="2"/>
        <v>0</v>
      </c>
      <c r="Z30" s="1">
        <f t="shared" si="3"/>
        <v>0</v>
      </c>
      <c r="AA30" s="1">
        <f t="shared" si="4"/>
        <v>0</v>
      </c>
      <c r="AB30" s="1">
        <f t="shared" si="5"/>
        <v>1</v>
      </c>
      <c r="AC30" s="1">
        <f t="shared" si="6"/>
        <v>0</v>
      </c>
      <c r="AD30" s="1">
        <f t="shared" si="7"/>
        <v>0</v>
      </c>
      <c r="AE30" s="1" t="b">
        <f t="shared" si="8"/>
        <v>0</v>
      </c>
      <c r="AF30" s="1">
        <f t="shared" si="9"/>
        <v>0</v>
      </c>
      <c r="AG30" s="1">
        <f t="shared" si="10"/>
        <v>0</v>
      </c>
      <c r="AH30" s="1">
        <f t="shared" si="11"/>
        <v>0</v>
      </c>
      <c r="AJ30" s="1">
        <f t="shared" si="12"/>
        <v>0</v>
      </c>
      <c r="AK30" s="1">
        <f t="shared" si="13"/>
        <v>5</v>
      </c>
      <c r="AN30" s="1">
        <f t="shared" si="14"/>
        <v>0</v>
      </c>
      <c r="AO30" s="1">
        <f t="shared" si="15"/>
        <v>0</v>
      </c>
      <c r="AP30" s="1">
        <f t="shared" si="16"/>
        <v>0</v>
      </c>
      <c r="AQ30" s="1">
        <f t="shared" si="17"/>
        <v>1</v>
      </c>
      <c r="AR30" s="1">
        <f t="shared" si="18"/>
        <v>0</v>
      </c>
      <c r="AS30" s="1">
        <f t="shared" si="19"/>
        <v>0</v>
      </c>
      <c r="AT30" s="1" t="b">
        <f t="shared" si="20"/>
        <v>0</v>
      </c>
      <c r="AU30" s="1">
        <f t="shared" si="21"/>
        <v>0</v>
      </c>
      <c r="AV30" s="1">
        <f t="shared" si="22"/>
        <v>0</v>
      </c>
      <c r="AW30" s="1">
        <f t="shared" si="23"/>
        <v>0</v>
      </c>
      <c r="BA30" s="54">
        <f t="shared" si="26"/>
        <v>0</v>
      </c>
      <c r="BB30" s="1">
        <f t="shared" si="27"/>
        <v>0</v>
      </c>
      <c r="BC30" s="1">
        <f t="shared" si="28"/>
        <v>0</v>
      </c>
    </row>
    <row r="31" spans="1:55" s="29" customFormat="1" ht="17.25" customHeight="1">
      <c r="A31" s="61"/>
      <c r="B31" s="62"/>
      <c r="C31" s="63"/>
      <c r="D31" s="71" t="s">
        <v>177</v>
      </c>
      <c r="E31" s="72">
        <v>0</v>
      </c>
      <c r="F31" s="62"/>
      <c r="G31" s="71" t="s">
        <v>177</v>
      </c>
      <c r="H31" s="72">
        <v>0</v>
      </c>
      <c r="I31" s="32" t="s">
        <v>19</v>
      </c>
      <c r="J31" s="62"/>
      <c r="K31" s="95"/>
      <c r="L31" s="66"/>
      <c r="M31" s="56">
        <f t="shared" si="24"/>
        <v>0</v>
      </c>
      <c r="N31" s="57">
        <f t="shared" si="25"/>
        <v>0</v>
      </c>
      <c r="O31" s="79">
        <f t="shared" si="0"/>
      </c>
      <c r="P31" s="79">
        <f t="shared" si="1"/>
      </c>
      <c r="Q31" s="1"/>
      <c r="R31" s="1"/>
      <c r="S31" s="1"/>
      <c r="T31" s="1">
        <v>0</v>
      </c>
      <c r="U31" s="1"/>
      <c r="V31" s="1"/>
      <c r="W31" s="1"/>
      <c r="X31" s="1">
        <v>0</v>
      </c>
      <c r="Y31" s="1">
        <f t="shared" si="2"/>
        <v>0</v>
      </c>
      <c r="Z31" s="1">
        <f t="shared" si="3"/>
        <v>0</v>
      </c>
      <c r="AA31" s="1">
        <f t="shared" si="4"/>
        <v>0</v>
      </c>
      <c r="AB31" s="1">
        <f t="shared" si="5"/>
        <v>1</v>
      </c>
      <c r="AC31" s="1">
        <f t="shared" si="6"/>
        <v>0</v>
      </c>
      <c r="AD31" s="1">
        <f t="shared" si="7"/>
        <v>0</v>
      </c>
      <c r="AE31" s="1" t="b">
        <f t="shared" si="8"/>
        <v>0</v>
      </c>
      <c r="AF31" s="1">
        <f t="shared" si="9"/>
        <v>0</v>
      </c>
      <c r="AG31" s="1">
        <f t="shared" si="10"/>
        <v>0</v>
      </c>
      <c r="AH31" s="1">
        <f t="shared" si="11"/>
        <v>0</v>
      </c>
      <c r="AI31" s="1"/>
      <c r="AJ31" s="1">
        <f t="shared" si="12"/>
        <v>0</v>
      </c>
      <c r="AK31" s="1">
        <f t="shared" si="13"/>
        <v>5</v>
      </c>
      <c r="AL31" s="1"/>
      <c r="AM31" s="1"/>
      <c r="AN31" s="1">
        <f t="shared" si="14"/>
        <v>0</v>
      </c>
      <c r="AO31" s="1">
        <f t="shared" si="15"/>
        <v>0</v>
      </c>
      <c r="AP31" s="1">
        <f t="shared" si="16"/>
        <v>0</v>
      </c>
      <c r="AQ31" s="1">
        <f t="shared" si="17"/>
        <v>1</v>
      </c>
      <c r="AR31" s="1">
        <f t="shared" si="18"/>
        <v>0</v>
      </c>
      <c r="AS31" s="1">
        <f t="shared" si="19"/>
        <v>0</v>
      </c>
      <c r="AT31" s="1" t="b">
        <f t="shared" si="20"/>
        <v>0</v>
      </c>
      <c r="AU31" s="1">
        <f t="shared" si="21"/>
        <v>0</v>
      </c>
      <c r="AV31" s="1">
        <f t="shared" si="22"/>
        <v>0</v>
      </c>
      <c r="AW31" s="1">
        <f t="shared" si="23"/>
        <v>0</v>
      </c>
      <c r="AX31" s="1"/>
      <c r="AY31" s="1"/>
      <c r="AZ31" s="1"/>
      <c r="BA31" s="54">
        <f t="shared" si="26"/>
        <v>0</v>
      </c>
      <c r="BB31" s="1">
        <f t="shared" si="27"/>
        <v>0</v>
      </c>
      <c r="BC31" s="1">
        <f t="shared" si="28"/>
        <v>0</v>
      </c>
    </row>
    <row r="32" spans="1:55" s="29" customFormat="1" ht="18" customHeight="1">
      <c r="A32" s="61"/>
      <c r="B32" s="62"/>
      <c r="C32" s="63"/>
      <c r="D32" s="71" t="s">
        <v>177</v>
      </c>
      <c r="E32" s="72">
        <v>0</v>
      </c>
      <c r="F32" s="62"/>
      <c r="G32" s="71" t="s">
        <v>177</v>
      </c>
      <c r="H32" s="72">
        <v>0</v>
      </c>
      <c r="I32" s="32" t="s">
        <v>42</v>
      </c>
      <c r="J32" s="62"/>
      <c r="K32" s="95"/>
      <c r="L32" s="66"/>
      <c r="M32" s="56">
        <f t="shared" si="24"/>
        <v>0</v>
      </c>
      <c r="N32" s="57">
        <f t="shared" si="25"/>
        <v>0</v>
      </c>
      <c r="O32" s="79">
        <f t="shared" si="0"/>
      </c>
      <c r="P32" s="79">
        <f t="shared" si="1"/>
      </c>
      <c r="Q32" s="1"/>
      <c r="R32" s="1"/>
      <c r="S32" s="1"/>
      <c r="T32" s="1">
        <v>0</v>
      </c>
      <c r="U32" s="1"/>
      <c r="V32" s="1"/>
      <c r="W32" s="1"/>
      <c r="X32" s="1">
        <v>0</v>
      </c>
      <c r="Y32" s="1">
        <f t="shared" si="2"/>
        <v>0</v>
      </c>
      <c r="Z32" s="1">
        <f t="shared" si="3"/>
        <v>0</v>
      </c>
      <c r="AA32" s="1">
        <f t="shared" si="4"/>
        <v>0</v>
      </c>
      <c r="AB32" s="1">
        <f t="shared" si="5"/>
        <v>1</v>
      </c>
      <c r="AC32" s="1">
        <f t="shared" si="6"/>
        <v>0</v>
      </c>
      <c r="AD32" s="1">
        <f t="shared" si="7"/>
        <v>0</v>
      </c>
      <c r="AE32" s="1" t="b">
        <f t="shared" si="8"/>
        <v>0</v>
      </c>
      <c r="AF32" s="1">
        <f t="shared" si="9"/>
        <v>0</v>
      </c>
      <c r="AG32" s="1">
        <f t="shared" si="10"/>
        <v>0</v>
      </c>
      <c r="AH32" s="1">
        <f t="shared" si="11"/>
        <v>0</v>
      </c>
      <c r="AI32" s="1"/>
      <c r="AJ32" s="1">
        <f t="shared" si="12"/>
        <v>0</v>
      </c>
      <c r="AK32" s="1">
        <f t="shared" si="13"/>
        <v>5</v>
      </c>
      <c r="AL32" s="1"/>
      <c r="AM32" s="1"/>
      <c r="AN32" s="1">
        <f t="shared" si="14"/>
        <v>0</v>
      </c>
      <c r="AO32" s="1">
        <f t="shared" si="15"/>
        <v>0</v>
      </c>
      <c r="AP32" s="1">
        <f t="shared" si="16"/>
        <v>0</v>
      </c>
      <c r="AQ32" s="1">
        <f t="shared" si="17"/>
        <v>1</v>
      </c>
      <c r="AR32" s="1">
        <f t="shared" si="18"/>
        <v>0</v>
      </c>
      <c r="AS32" s="1">
        <f t="shared" si="19"/>
        <v>0</v>
      </c>
      <c r="AT32" s="1" t="b">
        <f t="shared" si="20"/>
        <v>0</v>
      </c>
      <c r="AU32" s="1">
        <f t="shared" si="21"/>
        <v>0</v>
      </c>
      <c r="AV32" s="1">
        <f t="shared" si="22"/>
        <v>0</v>
      </c>
      <c r="AW32" s="1">
        <f t="shared" si="23"/>
        <v>0</v>
      </c>
      <c r="AX32" s="1"/>
      <c r="AY32" s="1"/>
      <c r="AZ32" s="1"/>
      <c r="BA32" s="54">
        <f t="shared" si="26"/>
        <v>0</v>
      </c>
      <c r="BB32" s="1">
        <f t="shared" si="27"/>
        <v>0</v>
      </c>
      <c r="BC32" s="1">
        <f t="shared" si="28"/>
        <v>0</v>
      </c>
    </row>
    <row r="33" spans="1:55" s="29" customFormat="1" ht="15">
      <c r="A33" s="61"/>
      <c r="B33" s="62"/>
      <c r="C33" s="63"/>
      <c r="D33" s="71" t="s">
        <v>177</v>
      </c>
      <c r="E33" s="72">
        <v>0</v>
      </c>
      <c r="F33" s="62"/>
      <c r="G33" s="71" t="s">
        <v>177</v>
      </c>
      <c r="H33" s="72">
        <v>0</v>
      </c>
      <c r="I33" s="32" t="s">
        <v>43</v>
      </c>
      <c r="J33" s="62"/>
      <c r="K33" s="95"/>
      <c r="L33" s="66"/>
      <c r="M33" s="56">
        <f t="shared" si="24"/>
        <v>0</v>
      </c>
      <c r="N33" s="57">
        <f t="shared" si="25"/>
        <v>0</v>
      </c>
      <c r="O33" s="79">
        <f t="shared" si="0"/>
      </c>
      <c r="P33" s="79">
        <f t="shared" si="1"/>
      </c>
      <c r="Q33" s="1"/>
      <c r="R33" s="1"/>
      <c r="S33" s="1"/>
      <c r="T33" s="1">
        <v>0</v>
      </c>
      <c r="U33" s="1"/>
      <c r="V33" s="1"/>
      <c r="W33" s="1"/>
      <c r="X33" s="1">
        <v>0</v>
      </c>
      <c r="Y33" s="1">
        <f t="shared" si="2"/>
        <v>0</v>
      </c>
      <c r="Z33" s="1">
        <f t="shared" si="3"/>
        <v>0</v>
      </c>
      <c r="AA33" s="1">
        <f t="shared" si="4"/>
        <v>0</v>
      </c>
      <c r="AB33" s="1">
        <f t="shared" si="5"/>
        <v>1</v>
      </c>
      <c r="AC33" s="1">
        <f t="shared" si="6"/>
        <v>0</v>
      </c>
      <c r="AD33" s="1">
        <f t="shared" si="7"/>
        <v>0</v>
      </c>
      <c r="AE33" s="1" t="b">
        <f t="shared" si="8"/>
        <v>0</v>
      </c>
      <c r="AF33" s="1">
        <f t="shared" si="9"/>
        <v>0</v>
      </c>
      <c r="AG33" s="1">
        <f t="shared" si="10"/>
        <v>0</v>
      </c>
      <c r="AH33" s="1">
        <f t="shared" si="11"/>
        <v>0</v>
      </c>
      <c r="AI33" s="1"/>
      <c r="AJ33" s="1">
        <f t="shared" si="12"/>
        <v>0</v>
      </c>
      <c r="AK33" s="1">
        <f t="shared" si="13"/>
        <v>5</v>
      </c>
      <c r="AL33" s="1"/>
      <c r="AM33" s="1"/>
      <c r="AN33" s="1">
        <f t="shared" si="14"/>
        <v>0</v>
      </c>
      <c r="AO33" s="1">
        <f t="shared" si="15"/>
        <v>0</v>
      </c>
      <c r="AP33" s="1">
        <f t="shared" si="16"/>
        <v>0</v>
      </c>
      <c r="AQ33" s="1">
        <f t="shared" si="17"/>
        <v>1</v>
      </c>
      <c r="AR33" s="1">
        <f t="shared" si="18"/>
        <v>0</v>
      </c>
      <c r="AS33" s="1">
        <f t="shared" si="19"/>
        <v>0</v>
      </c>
      <c r="AT33" s="1" t="b">
        <f t="shared" si="20"/>
        <v>0</v>
      </c>
      <c r="AU33" s="1">
        <f t="shared" si="21"/>
        <v>0</v>
      </c>
      <c r="AV33" s="1">
        <f t="shared" si="22"/>
        <v>0</v>
      </c>
      <c r="AW33" s="1">
        <f t="shared" si="23"/>
        <v>0</v>
      </c>
      <c r="AX33" s="1"/>
      <c r="AY33" s="1"/>
      <c r="AZ33" s="1"/>
      <c r="BA33" s="54">
        <f t="shared" si="26"/>
        <v>0</v>
      </c>
      <c r="BB33" s="1">
        <f t="shared" si="27"/>
        <v>0</v>
      </c>
      <c r="BC33" s="1">
        <f t="shared" si="28"/>
        <v>0</v>
      </c>
    </row>
    <row r="34" spans="1:55" ht="15">
      <c r="A34" s="61"/>
      <c r="B34" s="62"/>
      <c r="C34" s="63"/>
      <c r="D34" s="71" t="s">
        <v>177</v>
      </c>
      <c r="E34" s="72">
        <v>0</v>
      </c>
      <c r="F34" s="62"/>
      <c r="G34" s="71" t="s">
        <v>177</v>
      </c>
      <c r="H34" s="72">
        <v>0</v>
      </c>
      <c r="I34" s="32" t="s">
        <v>44</v>
      </c>
      <c r="J34" s="62"/>
      <c r="K34" s="95"/>
      <c r="L34" s="66"/>
      <c r="M34" s="56">
        <f t="shared" si="24"/>
        <v>0</v>
      </c>
      <c r="N34" s="57">
        <f t="shared" si="25"/>
        <v>0</v>
      </c>
      <c r="O34" s="79">
        <f t="shared" si="0"/>
      </c>
      <c r="P34" s="79">
        <f t="shared" si="1"/>
      </c>
      <c r="T34" s="1">
        <v>0</v>
      </c>
      <c r="X34" s="1">
        <v>0</v>
      </c>
      <c r="Y34" s="1">
        <f t="shared" si="2"/>
        <v>0</v>
      </c>
      <c r="Z34" s="1">
        <f t="shared" si="3"/>
        <v>0</v>
      </c>
      <c r="AA34" s="1">
        <f t="shared" si="4"/>
        <v>0</v>
      </c>
      <c r="AB34" s="1">
        <f t="shared" si="5"/>
        <v>1</v>
      </c>
      <c r="AC34" s="1">
        <f t="shared" si="6"/>
        <v>0</v>
      </c>
      <c r="AD34" s="1">
        <f t="shared" si="7"/>
        <v>0</v>
      </c>
      <c r="AE34" s="1" t="b">
        <f t="shared" si="8"/>
        <v>0</v>
      </c>
      <c r="AF34" s="1">
        <f t="shared" si="9"/>
        <v>0</v>
      </c>
      <c r="AG34" s="1">
        <f t="shared" si="10"/>
        <v>0</v>
      </c>
      <c r="AH34" s="1">
        <f t="shared" si="11"/>
        <v>0</v>
      </c>
      <c r="AJ34" s="1">
        <f t="shared" si="12"/>
        <v>0</v>
      </c>
      <c r="AK34" s="1">
        <f t="shared" si="13"/>
        <v>5</v>
      </c>
      <c r="AN34" s="1">
        <f t="shared" si="14"/>
        <v>0</v>
      </c>
      <c r="AO34" s="1">
        <f t="shared" si="15"/>
        <v>0</v>
      </c>
      <c r="AP34" s="1">
        <f t="shared" si="16"/>
        <v>0</v>
      </c>
      <c r="AQ34" s="1">
        <f t="shared" si="17"/>
        <v>1</v>
      </c>
      <c r="AR34" s="1">
        <f t="shared" si="18"/>
        <v>0</v>
      </c>
      <c r="AS34" s="1">
        <f t="shared" si="19"/>
        <v>0</v>
      </c>
      <c r="AT34" s="1" t="b">
        <f t="shared" si="20"/>
        <v>0</v>
      </c>
      <c r="AU34" s="1">
        <f t="shared" si="21"/>
        <v>0</v>
      </c>
      <c r="AV34" s="1">
        <f t="shared" si="22"/>
        <v>0</v>
      </c>
      <c r="AW34" s="1">
        <f t="shared" si="23"/>
        <v>0</v>
      </c>
      <c r="BA34" s="54">
        <f t="shared" si="26"/>
        <v>0</v>
      </c>
      <c r="BB34" s="1">
        <f t="shared" si="27"/>
        <v>0</v>
      </c>
      <c r="BC34" s="1">
        <f t="shared" si="28"/>
        <v>0</v>
      </c>
    </row>
    <row r="35" spans="1:55" ht="15">
      <c r="A35" s="61"/>
      <c r="B35" s="62"/>
      <c r="C35" s="63"/>
      <c r="D35" s="71" t="s">
        <v>177</v>
      </c>
      <c r="E35" s="72">
        <v>0</v>
      </c>
      <c r="F35" s="62"/>
      <c r="G35" s="71" t="s">
        <v>177</v>
      </c>
      <c r="H35" s="72">
        <v>0</v>
      </c>
      <c r="I35" s="32" t="s">
        <v>45</v>
      </c>
      <c r="J35" s="62"/>
      <c r="K35" s="95"/>
      <c r="L35" s="66"/>
      <c r="M35" s="56">
        <f t="shared" si="24"/>
        <v>0</v>
      </c>
      <c r="N35" s="57">
        <f t="shared" si="25"/>
        <v>0</v>
      </c>
      <c r="O35" s="79">
        <f t="shared" si="0"/>
      </c>
      <c r="P35" s="79">
        <f t="shared" si="1"/>
      </c>
      <c r="T35" s="1">
        <v>0</v>
      </c>
      <c r="X35" s="1">
        <v>0</v>
      </c>
      <c r="Y35" s="1">
        <f t="shared" si="2"/>
        <v>0</v>
      </c>
      <c r="Z35" s="1">
        <f t="shared" si="3"/>
        <v>0</v>
      </c>
      <c r="AA35" s="1">
        <f t="shared" si="4"/>
        <v>0</v>
      </c>
      <c r="AB35" s="1">
        <f t="shared" si="5"/>
        <v>1</v>
      </c>
      <c r="AC35" s="1">
        <f t="shared" si="6"/>
        <v>0</v>
      </c>
      <c r="AD35" s="1">
        <f t="shared" si="7"/>
        <v>0</v>
      </c>
      <c r="AE35" s="1" t="b">
        <f t="shared" si="8"/>
        <v>0</v>
      </c>
      <c r="AF35" s="1">
        <f t="shared" si="9"/>
        <v>0</v>
      </c>
      <c r="AG35" s="1">
        <f t="shared" si="10"/>
        <v>0</v>
      </c>
      <c r="AH35" s="1">
        <f t="shared" si="11"/>
        <v>0</v>
      </c>
      <c r="AJ35" s="1">
        <f t="shared" si="12"/>
        <v>0</v>
      </c>
      <c r="AK35" s="1">
        <f t="shared" si="13"/>
        <v>5</v>
      </c>
      <c r="AN35" s="1">
        <f t="shared" si="14"/>
        <v>0</v>
      </c>
      <c r="AO35" s="1">
        <f t="shared" si="15"/>
        <v>0</v>
      </c>
      <c r="AP35" s="1">
        <f t="shared" si="16"/>
        <v>0</v>
      </c>
      <c r="AQ35" s="1">
        <f t="shared" si="17"/>
        <v>1</v>
      </c>
      <c r="AR35" s="1">
        <f t="shared" si="18"/>
        <v>0</v>
      </c>
      <c r="AS35" s="1">
        <f t="shared" si="19"/>
        <v>0</v>
      </c>
      <c r="AT35" s="1" t="b">
        <f t="shared" si="20"/>
        <v>0</v>
      </c>
      <c r="AU35" s="1">
        <f t="shared" si="21"/>
        <v>0</v>
      </c>
      <c r="AV35" s="1">
        <f t="shared" si="22"/>
        <v>0</v>
      </c>
      <c r="AW35" s="1">
        <f t="shared" si="23"/>
        <v>0</v>
      </c>
      <c r="BA35" s="54">
        <f t="shared" si="26"/>
        <v>0</v>
      </c>
      <c r="BB35" s="1">
        <f t="shared" si="27"/>
        <v>0</v>
      </c>
      <c r="BC35" s="1">
        <f t="shared" si="28"/>
        <v>0</v>
      </c>
    </row>
    <row r="36" spans="1:55" ht="15">
      <c r="A36" s="61"/>
      <c r="B36" s="62"/>
      <c r="C36" s="63"/>
      <c r="D36" s="71" t="s">
        <v>177</v>
      </c>
      <c r="E36" s="72">
        <v>0</v>
      </c>
      <c r="F36" s="62"/>
      <c r="G36" s="71" t="s">
        <v>177</v>
      </c>
      <c r="H36" s="72">
        <v>0</v>
      </c>
      <c r="I36" s="32" t="s">
        <v>46</v>
      </c>
      <c r="J36" s="62"/>
      <c r="K36" s="95"/>
      <c r="L36" s="66"/>
      <c r="M36" s="56">
        <f t="shared" si="24"/>
        <v>0</v>
      </c>
      <c r="N36" s="57">
        <f t="shared" si="25"/>
        <v>0</v>
      </c>
      <c r="O36" s="79">
        <f aca="true" t="shared" si="29" ref="O36:O41">IF(K36&lt;&gt;0,AH36,"")</f>
      </c>
      <c r="P36" s="79">
        <f aca="true" t="shared" si="30" ref="P36:P41">IF(K36&lt;&gt;0,AW36,"")</f>
      </c>
      <c r="T36" s="1">
        <v>0</v>
      </c>
      <c r="X36" s="1">
        <v>0</v>
      </c>
      <c r="Y36" s="1">
        <f t="shared" si="2"/>
        <v>0</v>
      </c>
      <c r="Z36" s="1">
        <f aca="true" t="shared" si="31" ref="Z36:Z41">X36/$Z$4</f>
        <v>0</v>
      </c>
      <c r="AA36" s="1">
        <f aca="true" t="shared" si="32" ref="AA36:AA41">(T36-$T$8)*2/$Z$4</f>
        <v>0</v>
      </c>
      <c r="AB36" s="1">
        <f aca="true" t="shared" si="33" ref="AB36:AB41">SIN(Y36)*SIN(Z36)+COS(Y36)*COS(Z36)*COS(AA36)</f>
        <v>1</v>
      </c>
      <c r="AC36" s="1">
        <f t="shared" si="6"/>
        <v>0</v>
      </c>
      <c r="AD36" s="1">
        <f t="shared" si="7"/>
        <v>0</v>
      </c>
      <c r="AE36" s="1" t="b">
        <f aca="true" t="shared" si="34" ref="AE36:AE41">IF(Y36&lt;&gt;Z36,90*(1+ABS(Y36-Z36)/(Y36-Z36)))</f>
        <v>0</v>
      </c>
      <c r="AF36" s="1">
        <f aca="true" t="shared" si="35" ref="AF36:AF41">IF(AA36&lt;&gt;0,90+$Z$4*ATAN((SIN(Y36)*AB36-SIN(Z36))/(SIN(AA36)*COS(Y36)^2)),AE36*1)</f>
        <v>0</v>
      </c>
      <c r="AG36" s="1">
        <f aca="true" t="shared" si="36" ref="AG36:AG41">IF(SIN(AA36)&lt;0,AF36+180,AF36*1)</f>
        <v>0</v>
      </c>
      <c r="AH36" s="1">
        <f t="shared" si="11"/>
        <v>0</v>
      </c>
      <c r="AJ36" s="1">
        <f aca="true" t="shared" si="37" ref="AJ36:AJ41">6365.11*AD36</f>
        <v>0</v>
      </c>
      <c r="AK36" s="1">
        <f t="shared" si="13"/>
        <v>5</v>
      </c>
      <c r="AN36" s="1">
        <f aca="true" t="shared" si="38" ref="AN36:AN41">X36/$Z$4</f>
        <v>0</v>
      </c>
      <c r="AO36" s="1">
        <f t="shared" si="15"/>
        <v>0</v>
      </c>
      <c r="AP36" s="1">
        <f aca="true" t="shared" si="39" ref="AP36:AP41">($T$8-T36)*2/$Z$4</f>
        <v>0</v>
      </c>
      <c r="AQ36" s="1">
        <f aca="true" t="shared" si="40" ref="AQ36:AQ41">SIN(AN36)*SIN(AO36)+COS(AN36)*COS(AO36)*COS(AP36)</f>
        <v>1</v>
      </c>
      <c r="AR36" s="1">
        <f t="shared" si="18"/>
        <v>0</v>
      </c>
      <c r="AS36" s="1">
        <f aca="true" t="shared" si="41" ref="AS36:AS41">IF(AC36&lt;0,180/$Z$4+AC36,AC36)</f>
        <v>0</v>
      </c>
      <c r="AT36" s="1" t="b">
        <f aca="true" t="shared" si="42" ref="AT36:AT41">IF(AN36&lt;&gt;AO36,90*(1+ABS(AN36-AO36)/(AN36-AO36)))</f>
        <v>0</v>
      </c>
      <c r="AU36" s="1">
        <f aca="true" t="shared" si="43" ref="AU36:AU41">IF(AP36&lt;&gt;0,90+$Z$4*ATAN((SIN(AN36)*AQ36-SIN(AO36))/(SIN(AP36)*COS(AN36)^2)),AT36*1)</f>
        <v>0</v>
      </c>
      <c r="AV36" s="1">
        <f aca="true" t="shared" si="44" ref="AV36:AV41">IF(SIN(AP36)&lt;0,AU36+180,AU36*1)</f>
        <v>0</v>
      </c>
      <c r="AW36" s="1">
        <f t="shared" si="23"/>
        <v>0</v>
      </c>
      <c r="BA36" s="54">
        <f t="shared" si="26"/>
        <v>0</v>
      </c>
      <c r="BB36" s="1">
        <f t="shared" si="27"/>
        <v>0</v>
      </c>
      <c r="BC36" s="1">
        <f t="shared" si="28"/>
        <v>0</v>
      </c>
    </row>
    <row r="37" spans="1:55" ht="15">
      <c r="A37" s="61"/>
      <c r="B37" s="62"/>
      <c r="C37" s="63"/>
      <c r="D37" s="71" t="s">
        <v>177</v>
      </c>
      <c r="E37" s="72">
        <v>0</v>
      </c>
      <c r="F37" s="62"/>
      <c r="G37" s="71" t="s">
        <v>177</v>
      </c>
      <c r="H37" s="72">
        <v>0</v>
      </c>
      <c r="I37" s="32" t="s">
        <v>49</v>
      </c>
      <c r="J37" s="62"/>
      <c r="K37" s="95"/>
      <c r="L37" s="66"/>
      <c r="M37" s="56">
        <f t="shared" si="24"/>
        <v>0</v>
      </c>
      <c r="N37" s="57">
        <f t="shared" si="25"/>
        <v>0</v>
      </c>
      <c r="O37" s="79">
        <f t="shared" si="29"/>
      </c>
      <c r="P37" s="79">
        <f t="shared" si="30"/>
      </c>
      <c r="T37" s="1">
        <v>0</v>
      </c>
      <c r="X37" s="1">
        <v>0</v>
      </c>
      <c r="Y37" s="1">
        <f t="shared" si="2"/>
        <v>0</v>
      </c>
      <c r="Z37" s="1">
        <f t="shared" si="31"/>
        <v>0</v>
      </c>
      <c r="AA37" s="1">
        <f t="shared" si="32"/>
        <v>0</v>
      </c>
      <c r="AB37" s="1">
        <f t="shared" si="33"/>
        <v>1</v>
      </c>
      <c r="AC37" s="1">
        <f t="shared" si="6"/>
        <v>0</v>
      </c>
      <c r="AD37" s="1">
        <f t="shared" si="7"/>
        <v>0</v>
      </c>
      <c r="AE37" s="1" t="b">
        <f t="shared" si="34"/>
        <v>0</v>
      </c>
      <c r="AF37" s="1">
        <f t="shared" si="35"/>
        <v>0</v>
      </c>
      <c r="AG37" s="1">
        <f t="shared" si="36"/>
        <v>0</v>
      </c>
      <c r="AH37" s="1">
        <f t="shared" si="11"/>
        <v>0</v>
      </c>
      <c r="AJ37" s="1">
        <f t="shared" si="37"/>
        <v>0</v>
      </c>
      <c r="AK37" s="1">
        <f t="shared" si="13"/>
        <v>5</v>
      </c>
      <c r="AN37" s="1">
        <f t="shared" si="38"/>
        <v>0</v>
      </c>
      <c r="AO37" s="1">
        <f t="shared" si="15"/>
        <v>0</v>
      </c>
      <c r="AP37" s="1">
        <f t="shared" si="39"/>
        <v>0</v>
      </c>
      <c r="AQ37" s="1">
        <f t="shared" si="40"/>
        <v>1</v>
      </c>
      <c r="AR37" s="1">
        <f t="shared" si="18"/>
        <v>0</v>
      </c>
      <c r="AS37" s="1">
        <f t="shared" si="41"/>
        <v>0</v>
      </c>
      <c r="AT37" s="1" t="b">
        <f t="shared" si="42"/>
        <v>0</v>
      </c>
      <c r="AU37" s="1">
        <f t="shared" si="43"/>
        <v>0</v>
      </c>
      <c r="AV37" s="1">
        <f t="shared" si="44"/>
        <v>0</v>
      </c>
      <c r="AW37" s="1">
        <f t="shared" si="23"/>
        <v>0</v>
      </c>
      <c r="BA37" s="54">
        <f>M37</f>
        <v>0</v>
      </c>
      <c r="BB37" s="1">
        <f>C37</f>
        <v>0</v>
      </c>
      <c r="BC37" s="1">
        <f>K37</f>
        <v>0</v>
      </c>
    </row>
    <row r="38" spans="1:55" ht="15">
      <c r="A38" s="61"/>
      <c r="B38" s="62"/>
      <c r="C38" s="63"/>
      <c r="D38" s="71" t="s">
        <v>177</v>
      </c>
      <c r="E38" s="72">
        <v>0</v>
      </c>
      <c r="F38" s="62"/>
      <c r="G38" s="71" t="s">
        <v>177</v>
      </c>
      <c r="H38" s="72">
        <v>0</v>
      </c>
      <c r="I38" s="32" t="s">
        <v>50</v>
      </c>
      <c r="J38" s="62"/>
      <c r="K38" s="95"/>
      <c r="L38" s="66"/>
      <c r="M38" s="56">
        <f t="shared" si="24"/>
        <v>0</v>
      </c>
      <c r="N38" s="57">
        <f t="shared" si="25"/>
        <v>0</v>
      </c>
      <c r="O38" s="79">
        <f t="shared" si="29"/>
      </c>
      <c r="P38" s="79">
        <f t="shared" si="30"/>
      </c>
      <c r="T38" s="1">
        <v>0</v>
      </c>
      <c r="X38" s="1">
        <v>0</v>
      </c>
      <c r="Y38" s="1">
        <f t="shared" si="2"/>
        <v>0</v>
      </c>
      <c r="Z38" s="1">
        <f t="shared" si="31"/>
        <v>0</v>
      </c>
      <c r="AA38" s="1">
        <f t="shared" si="32"/>
        <v>0</v>
      </c>
      <c r="AB38" s="1">
        <f t="shared" si="33"/>
        <v>1</v>
      </c>
      <c r="AC38" s="1">
        <f t="shared" si="6"/>
        <v>0</v>
      </c>
      <c r="AD38" s="1">
        <f t="shared" si="7"/>
        <v>0</v>
      </c>
      <c r="AE38" s="1" t="b">
        <f t="shared" si="34"/>
        <v>0</v>
      </c>
      <c r="AF38" s="1">
        <f t="shared" si="35"/>
        <v>0</v>
      </c>
      <c r="AG38" s="1">
        <f t="shared" si="36"/>
        <v>0</v>
      </c>
      <c r="AH38" s="1">
        <f t="shared" si="11"/>
        <v>0</v>
      </c>
      <c r="AJ38" s="1">
        <f t="shared" si="37"/>
        <v>0</v>
      </c>
      <c r="AK38" s="1">
        <f t="shared" si="13"/>
        <v>5</v>
      </c>
      <c r="AN38" s="1">
        <f t="shared" si="38"/>
        <v>0</v>
      </c>
      <c r="AO38" s="1">
        <f t="shared" si="15"/>
        <v>0</v>
      </c>
      <c r="AP38" s="1">
        <f t="shared" si="39"/>
        <v>0</v>
      </c>
      <c r="AQ38" s="1">
        <f t="shared" si="40"/>
        <v>1</v>
      </c>
      <c r="AR38" s="1">
        <f t="shared" si="18"/>
        <v>0</v>
      </c>
      <c r="AS38" s="1">
        <f t="shared" si="41"/>
        <v>0</v>
      </c>
      <c r="AT38" s="1" t="b">
        <f t="shared" si="42"/>
        <v>0</v>
      </c>
      <c r="AU38" s="1">
        <f t="shared" si="43"/>
        <v>0</v>
      </c>
      <c r="AV38" s="1">
        <f t="shared" si="44"/>
        <v>0</v>
      </c>
      <c r="AW38" s="1">
        <f t="shared" si="23"/>
        <v>0</v>
      </c>
      <c r="BA38" s="54">
        <f>M38</f>
        <v>0</v>
      </c>
      <c r="BB38" s="1">
        <f>C38</f>
        <v>0</v>
      </c>
      <c r="BC38" s="1">
        <f>K38</f>
        <v>0</v>
      </c>
    </row>
    <row r="39" spans="1:55" ht="15">
      <c r="A39" s="61"/>
      <c r="B39" s="62"/>
      <c r="C39" s="63"/>
      <c r="D39" s="71" t="s">
        <v>177</v>
      </c>
      <c r="E39" s="72">
        <v>0</v>
      </c>
      <c r="F39" s="62"/>
      <c r="G39" s="71" t="s">
        <v>177</v>
      </c>
      <c r="H39" s="72">
        <v>0</v>
      </c>
      <c r="I39" s="32" t="s">
        <v>51</v>
      </c>
      <c r="J39" s="62"/>
      <c r="K39" s="95"/>
      <c r="L39" s="66"/>
      <c r="M39" s="56">
        <f t="shared" si="24"/>
        <v>0</v>
      </c>
      <c r="N39" s="57">
        <f t="shared" si="25"/>
        <v>0</v>
      </c>
      <c r="O39" s="79">
        <f t="shared" si="29"/>
      </c>
      <c r="P39" s="79">
        <f t="shared" si="30"/>
      </c>
      <c r="T39" s="1">
        <v>0</v>
      </c>
      <c r="X39" s="1">
        <v>0</v>
      </c>
      <c r="Y39" s="1">
        <f t="shared" si="2"/>
        <v>0</v>
      </c>
      <c r="Z39" s="1">
        <f t="shared" si="31"/>
        <v>0</v>
      </c>
      <c r="AA39" s="1">
        <f t="shared" si="32"/>
        <v>0</v>
      </c>
      <c r="AB39" s="1">
        <f t="shared" si="33"/>
        <v>1</v>
      </c>
      <c r="AC39" s="1">
        <f t="shared" si="6"/>
        <v>0</v>
      </c>
      <c r="AD39" s="1">
        <f t="shared" si="7"/>
        <v>0</v>
      </c>
      <c r="AE39" s="1" t="b">
        <f t="shared" si="34"/>
        <v>0</v>
      </c>
      <c r="AF39" s="1">
        <f t="shared" si="35"/>
        <v>0</v>
      </c>
      <c r="AG39" s="1">
        <f t="shared" si="36"/>
        <v>0</v>
      </c>
      <c r="AH39" s="1">
        <f t="shared" si="11"/>
        <v>0</v>
      </c>
      <c r="AJ39" s="1">
        <f t="shared" si="37"/>
        <v>0</v>
      </c>
      <c r="AK39" s="1">
        <f t="shared" si="13"/>
        <v>5</v>
      </c>
      <c r="AN39" s="1">
        <f t="shared" si="38"/>
        <v>0</v>
      </c>
      <c r="AO39" s="1">
        <f t="shared" si="15"/>
        <v>0</v>
      </c>
      <c r="AP39" s="1">
        <f t="shared" si="39"/>
        <v>0</v>
      </c>
      <c r="AQ39" s="1">
        <f t="shared" si="40"/>
        <v>1</v>
      </c>
      <c r="AR39" s="1">
        <f t="shared" si="18"/>
        <v>0</v>
      </c>
      <c r="AS39" s="1">
        <f t="shared" si="41"/>
        <v>0</v>
      </c>
      <c r="AT39" s="1" t="b">
        <f t="shared" si="42"/>
        <v>0</v>
      </c>
      <c r="AU39" s="1">
        <f t="shared" si="43"/>
        <v>0</v>
      </c>
      <c r="AV39" s="1">
        <f t="shared" si="44"/>
        <v>0</v>
      </c>
      <c r="AW39" s="1">
        <f t="shared" si="23"/>
        <v>0</v>
      </c>
      <c r="BA39" s="54">
        <f>M39</f>
        <v>0</v>
      </c>
      <c r="BB39" s="1">
        <f>C39</f>
        <v>0</v>
      </c>
      <c r="BC39" s="1">
        <f>K39</f>
        <v>0</v>
      </c>
    </row>
    <row r="40" spans="1:55" ht="15">
      <c r="A40" s="61"/>
      <c r="B40" s="62"/>
      <c r="C40" s="63"/>
      <c r="D40" s="71" t="s">
        <v>177</v>
      </c>
      <c r="E40" s="72">
        <v>0</v>
      </c>
      <c r="F40" s="62"/>
      <c r="G40" s="71" t="s">
        <v>177</v>
      </c>
      <c r="H40" s="72">
        <v>0</v>
      </c>
      <c r="I40" s="32" t="s">
        <v>52</v>
      </c>
      <c r="J40" s="62"/>
      <c r="K40" s="95"/>
      <c r="L40" s="66"/>
      <c r="M40" s="56">
        <f t="shared" si="24"/>
        <v>0</v>
      </c>
      <c r="N40" s="57">
        <f t="shared" si="25"/>
        <v>0</v>
      </c>
      <c r="O40" s="79">
        <f t="shared" si="29"/>
      </c>
      <c r="P40" s="79">
        <f t="shared" si="30"/>
      </c>
      <c r="T40" s="1">
        <v>0</v>
      </c>
      <c r="X40" s="1">
        <v>0</v>
      </c>
      <c r="Y40" s="1">
        <f t="shared" si="2"/>
        <v>0</v>
      </c>
      <c r="Z40" s="1">
        <f t="shared" si="31"/>
        <v>0</v>
      </c>
      <c r="AA40" s="1">
        <f t="shared" si="32"/>
        <v>0</v>
      </c>
      <c r="AB40" s="1">
        <f t="shared" si="33"/>
        <v>1</v>
      </c>
      <c r="AC40" s="1">
        <f t="shared" si="6"/>
        <v>0</v>
      </c>
      <c r="AD40" s="1">
        <f t="shared" si="7"/>
        <v>0</v>
      </c>
      <c r="AE40" s="1" t="b">
        <f t="shared" si="34"/>
        <v>0</v>
      </c>
      <c r="AF40" s="1">
        <f t="shared" si="35"/>
        <v>0</v>
      </c>
      <c r="AG40" s="1">
        <f t="shared" si="36"/>
        <v>0</v>
      </c>
      <c r="AH40" s="1">
        <f t="shared" si="11"/>
        <v>0</v>
      </c>
      <c r="AJ40" s="1">
        <f t="shared" si="37"/>
        <v>0</v>
      </c>
      <c r="AK40" s="1">
        <f t="shared" si="13"/>
        <v>5</v>
      </c>
      <c r="AN40" s="1">
        <f t="shared" si="38"/>
        <v>0</v>
      </c>
      <c r="AO40" s="1">
        <f t="shared" si="15"/>
        <v>0</v>
      </c>
      <c r="AP40" s="1">
        <f t="shared" si="39"/>
        <v>0</v>
      </c>
      <c r="AQ40" s="1">
        <f t="shared" si="40"/>
        <v>1</v>
      </c>
      <c r="AR40" s="1">
        <f t="shared" si="18"/>
        <v>0</v>
      </c>
      <c r="AS40" s="1">
        <f t="shared" si="41"/>
        <v>0</v>
      </c>
      <c r="AT40" s="1" t="b">
        <f t="shared" si="42"/>
        <v>0</v>
      </c>
      <c r="AU40" s="1">
        <f t="shared" si="43"/>
        <v>0</v>
      </c>
      <c r="AV40" s="1">
        <f t="shared" si="44"/>
        <v>0</v>
      </c>
      <c r="AW40" s="1">
        <f t="shared" si="23"/>
        <v>0</v>
      </c>
      <c r="BA40" s="54">
        <f>M40</f>
        <v>0</v>
      </c>
      <c r="BB40" s="1">
        <f>C40</f>
        <v>0</v>
      </c>
      <c r="BC40" s="1">
        <f>K40</f>
        <v>0</v>
      </c>
    </row>
    <row r="41" spans="1:55" ht="15">
      <c r="A41" s="61"/>
      <c r="B41" s="62"/>
      <c r="C41" s="63"/>
      <c r="D41" s="71" t="s">
        <v>177</v>
      </c>
      <c r="E41" s="72">
        <v>0</v>
      </c>
      <c r="F41" s="62"/>
      <c r="G41" s="71" t="s">
        <v>177</v>
      </c>
      <c r="H41" s="72">
        <v>0</v>
      </c>
      <c r="I41" s="32" t="s">
        <v>53</v>
      </c>
      <c r="J41" s="62"/>
      <c r="K41" s="95"/>
      <c r="L41" s="66"/>
      <c r="M41" s="56">
        <f t="shared" si="24"/>
        <v>0</v>
      </c>
      <c r="N41" s="57">
        <f t="shared" si="25"/>
        <v>0</v>
      </c>
      <c r="O41" s="79">
        <f t="shared" si="29"/>
      </c>
      <c r="P41" s="79">
        <f t="shared" si="30"/>
      </c>
      <c r="T41" s="1">
        <v>0</v>
      </c>
      <c r="X41" s="1">
        <v>0</v>
      </c>
      <c r="Y41" s="1">
        <f t="shared" si="2"/>
        <v>0</v>
      </c>
      <c r="Z41" s="1">
        <f t="shared" si="31"/>
        <v>0</v>
      </c>
      <c r="AA41" s="1">
        <f t="shared" si="32"/>
        <v>0</v>
      </c>
      <c r="AB41" s="1">
        <f t="shared" si="33"/>
        <v>1</v>
      </c>
      <c r="AC41" s="1">
        <f t="shared" si="6"/>
        <v>0</v>
      </c>
      <c r="AD41" s="1">
        <f t="shared" si="7"/>
        <v>0</v>
      </c>
      <c r="AE41" s="1" t="b">
        <f t="shared" si="34"/>
        <v>0</v>
      </c>
      <c r="AF41" s="1">
        <f t="shared" si="35"/>
        <v>0</v>
      </c>
      <c r="AG41" s="1">
        <f t="shared" si="36"/>
        <v>0</v>
      </c>
      <c r="AH41" s="1">
        <f t="shared" si="11"/>
        <v>0</v>
      </c>
      <c r="AJ41" s="1">
        <f t="shared" si="37"/>
        <v>0</v>
      </c>
      <c r="AK41" s="1">
        <f t="shared" si="13"/>
        <v>5</v>
      </c>
      <c r="AN41" s="1">
        <f t="shared" si="38"/>
        <v>0</v>
      </c>
      <c r="AO41" s="1">
        <f t="shared" si="15"/>
        <v>0</v>
      </c>
      <c r="AP41" s="1">
        <f t="shared" si="39"/>
        <v>0</v>
      </c>
      <c r="AQ41" s="1">
        <f t="shared" si="40"/>
        <v>1</v>
      </c>
      <c r="AR41" s="1">
        <f t="shared" si="18"/>
        <v>0</v>
      </c>
      <c r="AS41" s="1">
        <f t="shared" si="41"/>
        <v>0</v>
      </c>
      <c r="AT41" s="1" t="b">
        <f t="shared" si="42"/>
        <v>0</v>
      </c>
      <c r="AU41" s="1">
        <f t="shared" si="43"/>
        <v>0</v>
      </c>
      <c r="AV41" s="1">
        <f t="shared" si="44"/>
        <v>0</v>
      </c>
      <c r="AW41" s="1">
        <f t="shared" si="23"/>
        <v>0</v>
      </c>
      <c r="BA41" s="54">
        <f>M41</f>
        <v>0</v>
      </c>
      <c r="BB41" s="1">
        <f>C41</f>
        <v>0</v>
      </c>
      <c r="BC41" s="1">
        <f>K41</f>
        <v>0</v>
      </c>
    </row>
    <row r="42" spans="1:55" ht="15">
      <c r="A42" s="61"/>
      <c r="B42" s="62"/>
      <c r="C42" s="63"/>
      <c r="D42" s="71" t="s">
        <v>177</v>
      </c>
      <c r="E42" s="72">
        <v>0</v>
      </c>
      <c r="F42" s="62"/>
      <c r="G42" s="71" t="s">
        <v>177</v>
      </c>
      <c r="H42" s="72">
        <v>0</v>
      </c>
      <c r="I42" s="32" t="s">
        <v>54</v>
      </c>
      <c r="J42" s="62"/>
      <c r="K42" s="95"/>
      <c r="L42" s="66"/>
      <c r="M42" s="56">
        <f t="shared" si="24"/>
        <v>0</v>
      </c>
      <c r="N42" s="57">
        <f t="shared" si="25"/>
        <v>0</v>
      </c>
      <c r="O42" s="79">
        <f aca="true" t="shared" si="45" ref="O42:O61">IF(K42&lt;&gt;0,AH42,"")</f>
      </c>
      <c r="P42" s="79">
        <f aca="true" t="shared" si="46" ref="P42:P61">IF(K42&lt;&gt;0,AW42,"")</f>
      </c>
      <c r="T42" s="1">
        <v>0</v>
      </c>
      <c r="X42" s="1">
        <v>0</v>
      </c>
      <c r="Y42" s="1">
        <f t="shared" si="2"/>
        <v>0</v>
      </c>
      <c r="Z42" s="1">
        <f aca="true" t="shared" si="47" ref="Z42:Z61">X42/$Z$4</f>
        <v>0</v>
      </c>
      <c r="AA42" s="1">
        <f aca="true" t="shared" si="48" ref="AA42:AA61">(T42-$T$8)*2/$Z$4</f>
        <v>0</v>
      </c>
      <c r="AB42" s="1">
        <f aca="true" t="shared" si="49" ref="AB42:AB61">SIN(Y42)*SIN(Z42)+COS(Y42)*COS(Z42)*COS(AA42)</f>
        <v>1</v>
      </c>
      <c r="AC42" s="1">
        <f t="shared" si="6"/>
        <v>0</v>
      </c>
      <c r="AD42" s="1">
        <f t="shared" si="7"/>
        <v>0</v>
      </c>
      <c r="AE42" s="1" t="b">
        <f aca="true" t="shared" si="50" ref="AE42:AE61">IF(Y42&lt;&gt;Z42,90*(1+ABS(Y42-Z42)/(Y42-Z42)))</f>
        <v>0</v>
      </c>
      <c r="AF42" s="1">
        <f aca="true" t="shared" si="51" ref="AF42:AF61">IF(AA42&lt;&gt;0,90+$Z$4*ATAN((SIN(Y42)*AB42-SIN(Z42))/(SIN(AA42)*COS(Y42)^2)),AE42*1)</f>
        <v>0</v>
      </c>
      <c r="AG42" s="1">
        <f aca="true" t="shared" si="52" ref="AG42:AG61">IF(SIN(AA42)&lt;0,AF42+180,AF42*1)</f>
        <v>0</v>
      </c>
      <c r="AH42" s="1">
        <f t="shared" si="11"/>
        <v>0</v>
      </c>
      <c r="AJ42" s="1">
        <f aca="true" t="shared" si="53" ref="AJ42:AJ61">6365.11*AD42</f>
        <v>0</v>
      </c>
      <c r="AK42" s="1">
        <f t="shared" si="13"/>
        <v>5</v>
      </c>
      <c r="AN42" s="1">
        <f aca="true" t="shared" si="54" ref="AN42:AN61">X42/$Z$4</f>
        <v>0</v>
      </c>
      <c r="AO42" s="1">
        <f t="shared" si="15"/>
        <v>0</v>
      </c>
      <c r="AP42" s="1">
        <f aca="true" t="shared" si="55" ref="AP42:AP61">($T$8-T42)*2/$Z$4</f>
        <v>0</v>
      </c>
      <c r="AQ42" s="1">
        <f aca="true" t="shared" si="56" ref="AQ42:AQ61">SIN(AN42)*SIN(AO42)+COS(AN42)*COS(AO42)*COS(AP42)</f>
        <v>1</v>
      </c>
      <c r="AR42" s="1">
        <f t="shared" si="18"/>
        <v>0</v>
      </c>
      <c r="AS42" s="1">
        <f aca="true" t="shared" si="57" ref="AS42:AS61">IF(AC42&lt;0,180/$Z$4+AC42,AC42)</f>
        <v>0</v>
      </c>
      <c r="AT42" s="1" t="b">
        <f aca="true" t="shared" si="58" ref="AT42:AT61">IF(AN42&lt;&gt;AO42,90*(1+ABS(AN42-AO42)/(AN42-AO42)))</f>
        <v>0</v>
      </c>
      <c r="AU42" s="1">
        <f aca="true" t="shared" si="59" ref="AU42:AU61">IF(AP42&lt;&gt;0,90+$Z$4*ATAN((SIN(AN42)*AQ42-SIN(AO42))/(SIN(AP42)*COS(AN42)^2)),AT42*1)</f>
        <v>0</v>
      </c>
      <c r="AV42" s="1">
        <f aca="true" t="shared" si="60" ref="AV42:AV61">IF(SIN(AP42)&lt;0,AU42+180,AU42*1)</f>
        <v>0</v>
      </c>
      <c r="AW42" s="1">
        <f t="shared" si="23"/>
        <v>0</v>
      </c>
      <c r="BA42" s="54">
        <f aca="true" t="shared" si="61" ref="BA42:BA61">M42</f>
        <v>0</v>
      </c>
      <c r="BB42" s="1">
        <f aca="true" t="shared" si="62" ref="BB42:BB61">C42</f>
        <v>0</v>
      </c>
      <c r="BC42" s="1">
        <f aca="true" t="shared" si="63" ref="BC42:BC61">K42</f>
        <v>0</v>
      </c>
    </row>
    <row r="43" spans="1:55" ht="15">
      <c r="A43" s="61"/>
      <c r="B43" s="62"/>
      <c r="C43" s="63"/>
      <c r="D43" s="71" t="s">
        <v>177</v>
      </c>
      <c r="E43" s="72">
        <v>0</v>
      </c>
      <c r="F43" s="62"/>
      <c r="G43" s="71" t="s">
        <v>177</v>
      </c>
      <c r="H43" s="72">
        <v>0</v>
      </c>
      <c r="I43" s="32" t="s">
        <v>55</v>
      </c>
      <c r="J43" s="62"/>
      <c r="K43" s="95"/>
      <c r="L43" s="66"/>
      <c r="M43" s="56">
        <f t="shared" si="24"/>
        <v>0</v>
      </c>
      <c r="N43" s="57">
        <f t="shared" si="25"/>
        <v>0</v>
      </c>
      <c r="O43" s="79">
        <f t="shared" si="45"/>
      </c>
      <c r="P43" s="79">
        <f t="shared" si="46"/>
      </c>
      <c r="T43" s="1">
        <v>0</v>
      </c>
      <c r="X43" s="1">
        <v>0</v>
      </c>
      <c r="Y43" s="1">
        <f t="shared" si="2"/>
        <v>0</v>
      </c>
      <c r="Z43" s="1">
        <f t="shared" si="47"/>
        <v>0</v>
      </c>
      <c r="AA43" s="1">
        <f t="shared" si="48"/>
        <v>0</v>
      </c>
      <c r="AB43" s="1">
        <f t="shared" si="49"/>
        <v>1</v>
      </c>
      <c r="AC43" s="1">
        <f t="shared" si="6"/>
        <v>0</v>
      </c>
      <c r="AD43" s="1">
        <f t="shared" si="7"/>
        <v>0</v>
      </c>
      <c r="AE43" s="1" t="b">
        <f t="shared" si="50"/>
        <v>0</v>
      </c>
      <c r="AF43" s="1">
        <f t="shared" si="51"/>
        <v>0</v>
      </c>
      <c r="AG43" s="1">
        <f t="shared" si="52"/>
        <v>0</v>
      </c>
      <c r="AH43" s="1">
        <f t="shared" si="11"/>
        <v>0</v>
      </c>
      <c r="AJ43" s="1">
        <f t="shared" si="53"/>
        <v>0</v>
      </c>
      <c r="AK43" s="1">
        <f t="shared" si="13"/>
        <v>5</v>
      </c>
      <c r="AN43" s="1">
        <f t="shared" si="54"/>
        <v>0</v>
      </c>
      <c r="AO43" s="1">
        <f t="shared" si="15"/>
        <v>0</v>
      </c>
      <c r="AP43" s="1">
        <f t="shared" si="55"/>
        <v>0</v>
      </c>
      <c r="AQ43" s="1">
        <f t="shared" si="56"/>
        <v>1</v>
      </c>
      <c r="AR43" s="1">
        <f t="shared" si="18"/>
        <v>0</v>
      </c>
      <c r="AS43" s="1">
        <f t="shared" si="57"/>
        <v>0</v>
      </c>
      <c r="AT43" s="1" t="b">
        <f t="shared" si="58"/>
        <v>0</v>
      </c>
      <c r="AU43" s="1">
        <f t="shared" si="59"/>
        <v>0</v>
      </c>
      <c r="AV43" s="1">
        <f t="shared" si="60"/>
        <v>0</v>
      </c>
      <c r="AW43" s="1">
        <f t="shared" si="23"/>
        <v>0</v>
      </c>
      <c r="BA43" s="54">
        <f t="shared" si="61"/>
        <v>0</v>
      </c>
      <c r="BB43" s="1">
        <f t="shared" si="62"/>
        <v>0</v>
      </c>
      <c r="BC43" s="1">
        <f t="shared" si="63"/>
        <v>0</v>
      </c>
    </row>
    <row r="44" spans="1:55" ht="15">
      <c r="A44" s="61"/>
      <c r="B44" s="62"/>
      <c r="C44" s="63"/>
      <c r="D44" s="71" t="s">
        <v>177</v>
      </c>
      <c r="E44" s="72">
        <v>0</v>
      </c>
      <c r="F44" s="62"/>
      <c r="G44" s="71" t="s">
        <v>177</v>
      </c>
      <c r="H44" s="72">
        <v>0</v>
      </c>
      <c r="I44" s="32" t="s">
        <v>56</v>
      </c>
      <c r="J44" s="62"/>
      <c r="K44" s="95"/>
      <c r="L44" s="66"/>
      <c r="M44" s="56">
        <f t="shared" si="24"/>
        <v>0</v>
      </c>
      <c r="N44" s="57">
        <f t="shared" si="25"/>
        <v>0</v>
      </c>
      <c r="O44" s="79">
        <f t="shared" si="45"/>
      </c>
      <c r="P44" s="79">
        <f t="shared" si="46"/>
      </c>
      <c r="T44" s="1">
        <v>0</v>
      </c>
      <c r="X44" s="1">
        <v>0</v>
      </c>
      <c r="Y44" s="1">
        <f t="shared" si="2"/>
        <v>0</v>
      </c>
      <c r="Z44" s="1">
        <f t="shared" si="47"/>
        <v>0</v>
      </c>
      <c r="AA44" s="1">
        <f t="shared" si="48"/>
        <v>0</v>
      </c>
      <c r="AB44" s="1">
        <f t="shared" si="49"/>
        <v>1</v>
      </c>
      <c r="AC44" s="1">
        <f t="shared" si="6"/>
        <v>0</v>
      </c>
      <c r="AD44" s="1">
        <f t="shared" si="7"/>
        <v>0</v>
      </c>
      <c r="AE44" s="1" t="b">
        <f t="shared" si="50"/>
        <v>0</v>
      </c>
      <c r="AF44" s="1">
        <f t="shared" si="51"/>
        <v>0</v>
      </c>
      <c r="AG44" s="1">
        <f t="shared" si="52"/>
        <v>0</v>
      </c>
      <c r="AH44" s="1">
        <f t="shared" si="11"/>
        <v>0</v>
      </c>
      <c r="AJ44" s="1">
        <f t="shared" si="53"/>
        <v>0</v>
      </c>
      <c r="AK44" s="1">
        <f t="shared" si="13"/>
        <v>5</v>
      </c>
      <c r="AN44" s="1">
        <f t="shared" si="54"/>
        <v>0</v>
      </c>
      <c r="AO44" s="1">
        <f t="shared" si="15"/>
        <v>0</v>
      </c>
      <c r="AP44" s="1">
        <f t="shared" si="55"/>
        <v>0</v>
      </c>
      <c r="AQ44" s="1">
        <f t="shared" si="56"/>
        <v>1</v>
      </c>
      <c r="AR44" s="1">
        <f t="shared" si="18"/>
        <v>0</v>
      </c>
      <c r="AS44" s="1">
        <f t="shared" si="57"/>
        <v>0</v>
      </c>
      <c r="AT44" s="1" t="b">
        <f t="shared" si="58"/>
        <v>0</v>
      </c>
      <c r="AU44" s="1">
        <f t="shared" si="59"/>
        <v>0</v>
      </c>
      <c r="AV44" s="1">
        <f t="shared" si="60"/>
        <v>0</v>
      </c>
      <c r="AW44" s="1">
        <f t="shared" si="23"/>
        <v>0</v>
      </c>
      <c r="BA44" s="54">
        <f t="shared" si="61"/>
        <v>0</v>
      </c>
      <c r="BB44" s="1">
        <f t="shared" si="62"/>
        <v>0</v>
      </c>
      <c r="BC44" s="1">
        <f t="shared" si="63"/>
        <v>0</v>
      </c>
    </row>
    <row r="45" spans="1:55" ht="15">
      <c r="A45" s="61"/>
      <c r="B45" s="62"/>
      <c r="C45" s="63"/>
      <c r="D45" s="71" t="s">
        <v>177</v>
      </c>
      <c r="E45" s="72">
        <v>0</v>
      </c>
      <c r="F45" s="62"/>
      <c r="G45" s="71" t="s">
        <v>177</v>
      </c>
      <c r="H45" s="72">
        <v>0</v>
      </c>
      <c r="I45" s="32" t="s">
        <v>57</v>
      </c>
      <c r="J45" s="62"/>
      <c r="K45" s="95"/>
      <c r="L45" s="66"/>
      <c r="M45" s="56">
        <f t="shared" si="24"/>
        <v>0</v>
      </c>
      <c r="N45" s="57">
        <f t="shared" si="25"/>
        <v>0</v>
      </c>
      <c r="O45" s="79">
        <f t="shared" si="45"/>
      </c>
      <c r="P45" s="79">
        <f t="shared" si="46"/>
      </c>
      <c r="T45" s="1">
        <v>0</v>
      </c>
      <c r="X45" s="1">
        <v>0</v>
      </c>
      <c r="Y45" s="1">
        <f t="shared" si="2"/>
        <v>0</v>
      </c>
      <c r="Z45" s="1">
        <f t="shared" si="47"/>
        <v>0</v>
      </c>
      <c r="AA45" s="1">
        <f t="shared" si="48"/>
        <v>0</v>
      </c>
      <c r="AB45" s="1">
        <f t="shared" si="49"/>
        <v>1</v>
      </c>
      <c r="AC45" s="1">
        <f t="shared" si="6"/>
        <v>0</v>
      </c>
      <c r="AD45" s="1">
        <f t="shared" si="7"/>
        <v>0</v>
      </c>
      <c r="AE45" s="1" t="b">
        <f t="shared" si="50"/>
        <v>0</v>
      </c>
      <c r="AF45" s="1">
        <f t="shared" si="51"/>
        <v>0</v>
      </c>
      <c r="AG45" s="1">
        <f t="shared" si="52"/>
        <v>0</v>
      </c>
      <c r="AH45" s="1">
        <f t="shared" si="11"/>
        <v>0</v>
      </c>
      <c r="AJ45" s="1">
        <f t="shared" si="53"/>
        <v>0</v>
      </c>
      <c r="AK45" s="1">
        <f t="shared" si="13"/>
        <v>5</v>
      </c>
      <c r="AN45" s="1">
        <f t="shared" si="54"/>
        <v>0</v>
      </c>
      <c r="AO45" s="1">
        <f t="shared" si="15"/>
        <v>0</v>
      </c>
      <c r="AP45" s="1">
        <f t="shared" si="55"/>
        <v>0</v>
      </c>
      <c r="AQ45" s="1">
        <f t="shared" si="56"/>
        <v>1</v>
      </c>
      <c r="AR45" s="1">
        <f t="shared" si="18"/>
        <v>0</v>
      </c>
      <c r="AS45" s="1">
        <f t="shared" si="57"/>
        <v>0</v>
      </c>
      <c r="AT45" s="1" t="b">
        <f t="shared" si="58"/>
        <v>0</v>
      </c>
      <c r="AU45" s="1">
        <f t="shared" si="59"/>
        <v>0</v>
      </c>
      <c r="AV45" s="1">
        <f t="shared" si="60"/>
        <v>0</v>
      </c>
      <c r="AW45" s="1">
        <f t="shared" si="23"/>
        <v>0</v>
      </c>
      <c r="BA45" s="54">
        <f t="shared" si="61"/>
        <v>0</v>
      </c>
      <c r="BB45" s="1">
        <f t="shared" si="62"/>
        <v>0</v>
      </c>
      <c r="BC45" s="1">
        <f t="shared" si="63"/>
        <v>0</v>
      </c>
    </row>
    <row r="46" spans="1:55" ht="15">
      <c r="A46" s="61"/>
      <c r="B46" s="62"/>
      <c r="C46" s="63"/>
      <c r="D46" s="71" t="s">
        <v>177</v>
      </c>
      <c r="E46" s="72">
        <v>0</v>
      </c>
      <c r="F46" s="62"/>
      <c r="G46" s="71" t="s">
        <v>177</v>
      </c>
      <c r="H46" s="72">
        <v>0</v>
      </c>
      <c r="I46" s="32" t="s">
        <v>58</v>
      </c>
      <c r="J46" s="62"/>
      <c r="K46" s="95"/>
      <c r="L46" s="66"/>
      <c r="M46" s="56">
        <f t="shared" si="24"/>
        <v>0</v>
      </c>
      <c r="N46" s="57">
        <f t="shared" si="25"/>
        <v>0</v>
      </c>
      <c r="O46" s="79">
        <f t="shared" si="45"/>
      </c>
      <c r="P46" s="79">
        <f t="shared" si="46"/>
      </c>
      <c r="T46" s="1">
        <v>0</v>
      </c>
      <c r="X46" s="1">
        <v>0</v>
      </c>
      <c r="Y46" s="1">
        <f t="shared" si="2"/>
        <v>0</v>
      </c>
      <c r="Z46" s="1">
        <f t="shared" si="47"/>
        <v>0</v>
      </c>
      <c r="AA46" s="1">
        <f t="shared" si="48"/>
        <v>0</v>
      </c>
      <c r="AB46" s="1">
        <f t="shared" si="49"/>
        <v>1</v>
      </c>
      <c r="AC46" s="1">
        <f t="shared" si="6"/>
        <v>0</v>
      </c>
      <c r="AD46" s="1">
        <f t="shared" si="7"/>
        <v>0</v>
      </c>
      <c r="AE46" s="1" t="b">
        <f t="shared" si="50"/>
        <v>0</v>
      </c>
      <c r="AF46" s="1">
        <f t="shared" si="51"/>
        <v>0</v>
      </c>
      <c r="AG46" s="1">
        <f t="shared" si="52"/>
        <v>0</v>
      </c>
      <c r="AH46" s="1">
        <f t="shared" si="11"/>
        <v>0</v>
      </c>
      <c r="AJ46" s="1">
        <f t="shared" si="53"/>
        <v>0</v>
      </c>
      <c r="AK46" s="1">
        <f t="shared" si="13"/>
        <v>5</v>
      </c>
      <c r="AN46" s="1">
        <f t="shared" si="54"/>
        <v>0</v>
      </c>
      <c r="AO46" s="1">
        <f t="shared" si="15"/>
        <v>0</v>
      </c>
      <c r="AP46" s="1">
        <f t="shared" si="55"/>
        <v>0</v>
      </c>
      <c r="AQ46" s="1">
        <f t="shared" si="56"/>
        <v>1</v>
      </c>
      <c r="AR46" s="1">
        <f t="shared" si="18"/>
        <v>0</v>
      </c>
      <c r="AS46" s="1">
        <f t="shared" si="57"/>
        <v>0</v>
      </c>
      <c r="AT46" s="1" t="b">
        <f t="shared" si="58"/>
        <v>0</v>
      </c>
      <c r="AU46" s="1">
        <f t="shared" si="59"/>
        <v>0</v>
      </c>
      <c r="AV46" s="1">
        <f t="shared" si="60"/>
        <v>0</v>
      </c>
      <c r="AW46" s="1">
        <f t="shared" si="23"/>
        <v>0</v>
      </c>
      <c r="BA46" s="54">
        <f t="shared" si="61"/>
        <v>0</v>
      </c>
      <c r="BB46" s="1">
        <f t="shared" si="62"/>
        <v>0</v>
      </c>
      <c r="BC46" s="1">
        <f t="shared" si="63"/>
        <v>0</v>
      </c>
    </row>
    <row r="47" spans="1:55" ht="15">
      <c r="A47" s="61"/>
      <c r="B47" s="62"/>
      <c r="C47" s="63"/>
      <c r="D47" s="71" t="s">
        <v>177</v>
      </c>
      <c r="E47" s="72">
        <v>0</v>
      </c>
      <c r="F47" s="62"/>
      <c r="G47" s="71" t="s">
        <v>177</v>
      </c>
      <c r="H47" s="72">
        <v>0</v>
      </c>
      <c r="I47" s="32" t="s">
        <v>59</v>
      </c>
      <c r="J47" s="62"/>
      <c r="K47" s="95"/>
      <c r="L47" s="66"/>
      <c r="M47" s="56">
        <f t="shared" si="24"/>
        <v>0</v>
      </c>
      <c r="N47" s="57">
        <f t="shared" si="25"/>
        <v>0</v>
      </c>
      <c r="O47" s="79">
        <f t="shared" si="45"/>
      </c>
      <c r="P47" s="79">
        <f t="shared" si="46"/>
      </c>
      <c r="T47" s="1">
        <v>0</v>
      </c>
      <c r="X47" s="1">
        <v>0</v>
      </c>
      <c r="Y47" s="1">
        <f t="shared" si="2"/>
        <v>0</v>
      </c>
      <c r="Z47" s="1">
        <f t="shared" si="47"/>
        <v>0</v>
      </c>
      <c r="AA47" s="1">
        <f t="shared" si="48"/>
        <v>0</v>
      </c>
      <c r="AB47" s="1">
        <f t="shared" si="49"/>
        <v>1</v>
      </c>
      <c r="AC47" s="1">
        <f t="shared" si="6"/>
        <v>0</v>
      </c>
      <c r="AD47" s="1">
        <f t="shared" si="7"/>
        <v>0</v>
      </c>
      <c r="AE47" s="1" t="b">
        <f t="shared" si="50"/>
        <v>0</v>
      </c>
      <c r="AF47" s="1">
        <f t="shared" si="51"/>
        <v>0</v>
      </c>
      <c r="AG47" s="1">
        <f t="shared" si="52"/>
        <v>0</v>
      </c>
      <c r="AH47" s="1">
        <f t="shared" si="11"/>
        <v>0</v>
      </c>
      <c r="AJ47" s="1">
        <f t="shared" si="53"/>
        <v>0</v>
      </c>
      <c r="AK47" s="1">
        <f t="shared" si="13"/>
        <v>5</v>
      </c>
      <c r="AN47" s="1">
        <f t="shared" si="54"/>
        <v>0</v>
      </c>
      <c r="AO47" s="1">
        <f t="shared" si="15"/>
        <v>0</v>
      </c>
      <c r="AP47" s="1">
        <f t="shared" si="55"/>
        <v>0</v>
      </c>
      <c r="AQ47" s="1">
        <f t="shared" si="56"/>
        <v>1</v>
      </c>
      <c r="AR47" s="1">
        <f t="shared" si="18"/>
        <v>0</v>
      </c>
      <c r="AS47" s="1">
        <f t="shared" si="57"/>
        <v>0</v>
      </c>
      <c r="AT47" s="1" t="b">
        <f t="shared" si="58"/>
        <v>0</v>
      </c>
      <c r="AU47" s="1">
        <f t="shared" si="59"/>
        <v>0</v>
      </c>
      <c r="AV47" s="1">
        <f t="shared" si="60"/>
        <v>0</v>
      </c>
      <c r="AW47" s="1">
        <f t="shared" si="23"/>
        <v>0</v>
      </c>
      <c r="BA47" s="54">
        <f t="shared" si="61"/>
        <v>0</v>
      </c>
      <c r="BB47" s="1">
        <f t="shared" si="62"/>
        <v>0</v>
      </c>
      <c r="BC47" s="1">
        <f t="shared" si="63"/>
        <v>0</v>
      </c>
    </row>
    <row r="48" spans="1:55" ht="15">
      <c r="A48" s="61"/>
      <c r="B48" s="62"/>
      <c r="C48" s="63"/>
      <c r="D48" s="71" t="s">
        <v>177</v>
      </c>
      <c r="E48" s="72">
        <v>0</v>
      </c>
      <c r="F48" s="62"/>
      <c r="G48" s="71" t="s">
        <v>177</v>
      </c>
      <c r="H48" s="72">
        <v>0</v>
      </c>
      <c r="I48" s="32" t="s">
        <v>60</v>
      </c>
      <c r="J48" s="62"/>
      <c r="K48" s="95"/>
      <c r="L48" s="66"/>
      <c r="M48" s="56">
        <f t="shared" si="24"/>
        <v>0</v>
      </c>
      <c r="N48" s="57">
        <f t="shared" si="25"/>
        <v>0</v>
      </c>
      <c r="O48" s="79">
        <f t="shared" si="45"/>
      </c>
      <c r="P48" s="79">
        <f t="shared" si="46"/>
      </c>
      <c r="T48" s="1">
        <v>0</v>
      </c>
      <c r="X48" s="1">
        <v>0</v>
      </c>
      <c r="Y48" s="1">
        <f t="shared" si="2"/>
        <v>0</v>
      </c>
      <c r="Z48" s="1">
        <f t="shared" si="47"/>
        <v>0</v>
      </c>
      <c r="AA48" s="1">
        <f t="shared" si="48"/>
        <v>0</v>
      </c>
      <c r="AB48" s="1">
        <f t="shared" si="49"/>
        <v>1</v>
      </c>
      <c r="AC48" s="1">
        <f t="shared" si="6"/>
        <v>0</v>
      </c>
      <c r="AD48" s="1">
        <f t="shared" si="7"/>
        <v>0</v>
      </c>
      <c r="AE48" s="1" t="b">
        <f t="shared" si="50"/>
        <v>0</v>
      </c>
      <c r="AF48" s="1">
        <f t="shared" si="51"/>
        <v>0</v>
      </c>
      <c r="AG48" s="1">
        <f t="shared" si="52"/>
        <v>0</v>
      </c>
      <c r="AH48" s="1">
        <f t="shared" si="11"/>
        <v>0</v>
      </c>
      <c r="AJ48" s="1">
        <f t="shared" si="53"/>
        <v>0</v>
      </c>
      <c r="AK48" s="1">
        <f t="shared" si="13"/>
        <v>5</v>
      </c>
      <c r="AN48" s="1">
        <f t="shared" si="54"/>
        <v>0</v>
      </c>
      <c r="AO48" s="1">
        <f t="shared" si="15"/>
        <v>0</v>
      </c>
      <c r="AP48" s="1">
        <f t="shared" si="55"/>
        <v>0</v>
      </c>
      <c r="AQ48" s="1">
        <f t="shared" si="56"/>
        <v>1</v>
      </c>
      <c r="AR48" s="1">
        <f t="shared" si="18"/>
        <v>0</v>
      </c>
      <c r="AS48" s="1">
        <f t="shared" si="57"/>
        <v>0</v>
      </c>
      <c r="AT48" s="1" t="b">
        <f t="shared" si="58"/>
        <v>0</v>
      </c>
      <c r="AU48" s="1">
        <f t="shared" si="59"/>
        <v>0</v>
      </c>
      <c r="AV48" s="1">
        <f t="shared" si="60"/>
        <v>0</v>
      </c>
      <c r="AW48" s="1">
        <f t="shared" si="23"/>
        <v>0</v>
      </c>
      <c r="BA48" s="54">
        <f t="shared" si="61"/>
        <v>0</v>
      </c>
      <c r="BB48" s="1">
        <f t="shared" si="62"/>
        <v>0</v>
      </c>
      <c r="BC48" s="1">
        <f t="shared" si="63"/>
        <v>0</v>
      </c>
    </row>
    <row r="49" spans="1:55" ht="15">
      <c r="A49" s="61"/>
      <c r="B49" s="62"/>
      <c r="C49" s="63"/>
      <c r="D49" s="71" t="s">
        <v>177</v>
      </c>
      <c r="E49" s="72">
        <v>0</v>
      </c>
      <c r="F49" s="62"/>
      <c r="G49" s="71" t="s">
        <v>177</v>
      </c>
      <c r="H49" s="72">
        <v>0</v>
      </c>
      <c r="I49" s="32" t="s">
        <v>61</v>
      </c>
      <c r="J49" s="62"/>
      <c r="K49" s="95"/>
      <c r="L49" s="66"/>
      <c r="M49" s="56">
        <f t="shared" si="24"/>
        <v>0</v>
      </c>
      <c r="N49" s="57">
        <f t="shared" si="25"/>
        <v>0</v>
      </c>
      <c r="O49" s="79">
        <f t="shared" si="45"/>
      </c>
      <c r="P49" s="79">
        <f t="shared" si="46"/>
      </c>
      <c r="T49" s="1">
        <v>0</v>
      </c>
      <c r="X49" s="1">
        <v>0</v>
      </c>
      <c r="Y49" s="1">
        <f t="shared" si="2"/>
        <v>0</v>
      </c>
      <c r="Z49" s="1">
        <f t="shared" si="47"/>
        <v>0</v>
      </c>
      <c r="AA49" s="1">
        <f t="shared" si="48"/>
        <v>0</v>
      </c>
      <c r="AB49" s="1">
        <f t="shared" si="49"/>
        <v>1</v>
      </c>
      <c r="AC49" s="1">
        <f t="shared" si="6"/>
        <v>0</v>
      </c>
      <c r="AD49" s="1">
        <f t="shared" si="7"/>
        <v>0</v>
      </c>
      <c r="AE49" s="1" t="b">
        <f t="shared" si="50"/>
        <v>0</v>
      </c>
      <c r="AF49" s="1">
        <f t="shared" si="51"/>
        <v>0</v>
      </c>
      <c r="AG49" s="1">
        <f t="shared" si="52"/>
        <v>0</v>
      </c>
      <c r="AH49" s="1">
        <f t="shared" si="11"/>
        <v>0</v>
      </c>
      <c r="AJ49" s="1">
        <f t="shared" si="53"/>
        <v>0</v>
      </c>
      <c r="AK49" s="1">
        <f t="shared" si="13"/>
        <v>5</v>
      </c>
      <c r="AN49" s="1">
        <f t="shared" si="54"/>
        <v>0</v>
      </c>
      <c r="AO49" s="1">
        <f t="shared" si="15"/>
        <v>0</v>
      </c>
      <c r="AP49" s="1">
        <f t="shared" si="55"/>
        <v>0</v>
      </c>
      <c r="AQ49" s="1">
        <f t="shared" si="56"/>
        <v>1</v>
      </c>
      <c r="AR49" s="1">
        <f t="shared" si="18"/>
        <v>0</v>
      </c>
      <c r="AS49" s="1">
        <f t="shared" si="57"/>
        <v>0</v>
      </c>
      <c r="AT49" s="1" t="b">
        <f t="shared" si="58"/>
        <v>0</v>
      </c>
      <c r="AU49" s="1">
        <f t="shared" si="59"/>
        <v>0</v>
      </c>
      <c r="AV49" s="1">
        <f t="shared" si="60"/>
        <v>0</v>
      </c>
      <c r="AW49" s="1">
        <f t="shared" si="23"/>
        <v>0</v>
      </c>
      <c r="BA49" s="54">
        <f t="shared" si="61"/>
        <v>0</v>
      </c>
      <c r="BB49" s="1">
        <f t="shared" si="62"/>
        <v>0</v>
      </c>
      <c r="BC49" s="1">
        <f t="shared" si="63"/>
        <v>0</v>
      </c>
    </row>
    <row r="50" spans="1:55" ht="15">
      <c r="A50" s="61"/>
      <c r="B50" s="62"/>
      <c r="C50" s="63"/>
      <c r="D50" s="71" t="s">
        <v>177</v>
      </c>
      <c r="E50" s="72">
        <v>0</v>
      </c>
      <c r="F50" s="62"/>
      <c r="G50" s="71" t="s">
        <v>177</v>
      </c>
      <c r="H50" s="72">
        <v>0</v>
      </c>
      <c r="I50" s="32" t="s">
        <v>62</v>
      </c>
      <c r="J50" s="62"/>
      <c r="K50" s="95"/>
      <c r="L50" s="66"/>
      <c r="M50" s="56">
        <f t="shared" si="24"/>
        <v>0</v>
      </c>
      <c r="N50" s="57">
        <f t="shared" si="25"/>
        <v>0</v>
      </c>
      <c r="O50" s="79">
        <f t="shared" si="45"/>
      </c>
      <c r="P50" s="79">
        <f t="shared" si="46"/>
      </c>
      <c r="T50" s="1">
        <v>0</v>
      </c>
      <c r="X50" s="1">
        <v>0</v>
      </c>
      <c r="Y50" s="1">
        <f t="shared" si="2"/>
        <v>0</v>
      </c>
      <c r="Z50" s="1">
        <f t="shared" si="47"/>
        <v>0</v>
      </c>
      <c r="AA50" s="1">
        <f t="shared" si="48"/>
        <v>0</v>
      </c>
      <c r="AB50" s="1">
        <f t="shared" si="49"/>
        <v>1</v>
      </c>
      <c r="AC50" s="1">
        <f t="shared" si="6"/>
        <v>0</v>
      </c>
      <c r="AD50" s="1">
        <f t="shared" si="7"/>
        <v>0</v>
      </c>
      <c r="AE50" s="1" t="b">
        <f t="shared" si="50"/>
        <v>0</v>
      </c>
      <c r="AF50" s="1">
        <f t="shared" si="51"/>
        <v>0</v>
      </c>
      <c r="AG50" s="1">
        <f t="shared" si="52"/>
        <v>0</v>
      </c>
      <c r="AH50" s="1">
        <f t="shared" si="11"/>
        <v>0</v>
      </c>
      <c r="AJ50" s="1">
        <f t="shared" si="53"/>
        <v>0</v>
      </c>
      <c r="AK50" s="1">
        <f t="shared" si="13"/>
        <v>5</v>
      </c>
      <c r="AN50" s="1">
        <f t="shared" si="54"/>
        <v>0</v>
      </c>
      <c r="AO50" s="1">
        <f t="shared" si="15"/>
        <v>0</v>
      </c>
      <c r="AP50" s="1">
        <f t="shared" si="55"/>
        <v>0</v>
      </c>
      <c r="AQ50" s="1">
        <f t="shared" si="56"/>
        <v>1</v>
      </c>
      <c r="AR50" s="1">
        <f t="shared" si="18"/>
        <v>0</v>
      </c>
      <c r="AS50" s="1">
        <f t="shared" si="57"/>
        <v>0</v>
      </c>
      <c r="AT50" s="1" t="b">
        <f t="shared" si="58"/>
        <v>0</v>
      </c>
      <c r="AU50" s="1">
        <f t="shared" si="59"/>
        <v>0</v>
      </c>
      <c r="AV50" s="1">
        <f t="shared" si="60"/>
        <v>0</v>
      </c>
      <c r="AW50" s="1">
        <f t="shared" si="23"/>
        <v>0</v>
      </c>
      <c r="BA50" s="54">
        <f t="shared" si="61"/>
        <v>0</v>
      </c>
      <c r="BB50" s="1">
        <f t="shared" si="62"/>
        <v>0</v>
      </c>
      <c r="BC50" s="1">
        <f t="shared" si="63"/>
        <v>0</v>
      </c>
    </row>
    <row r="51" spans="1:55" ht="15">
      <c r="A51" s="61"/>
      <c r="B51" s="62"/>
      <c r="C51" s="63"/>
      <c r="D51" s="71" t="s">
        <v>177</v>
      </c>
      <c r="E51" s="72">
        <v>0</v>
      </c>
      <c r="F51" s="62"/>
      <c r="G51" s="71" t="s">
        <v>177</v>
      </c>
      <c r="H51" s="72">
        <v>0</v>
      </c>
      <c r="I51" s="32" t="s">
        <v>63</v>
      </c>
      <c r="J51" s="62"/>
      <c r="K51" s="95"/>
      <c r="L51" s="66"/>
      <c r="M51" s="56">
        <f t="shared" si="24"/>
        <v>0</v>
      </c>
      <c r="N51" s="57">
        <f t="shared" si="25"/>
        <v>0</v>
      </c>
      <c r="O51" s="79">
        <f t="shared" si="45"/>
      </c>
      <c r="P51" s="79">
        <f t="shared" si="46"/>
      </c>
      <c r="T51" s="1">
        <v>0</v>
      </c>
      <c r="X51" s="1">
        <v>0</v>
      </c>
      <c r="Y51" s="1">
        <f t="shared" si="2"/>
        <v>0</v>
      </c>
      <c r="Z51" s="1">
        <f t="shared" si="47"/>
        <v>0</v>
      </c>
      <c r="AA51" s="1">
        <f t="shared" si="48"/>
        <v>0</v>
      </c>
      <c r="AB51" s="1">
        <f t="shared" si="49"/>
        <v>1</v>
      </c>
      <c r="AC51" s="1">
        <f t="shared" si="6"/>
        <v>0</v>
      </c>
      <c r="AD51" s="1">
        <f t="shared" si="7"/>
        <v>0</v>
      </c>
      <c r="AE51" s="1" t="b">
        <f t="shared" si="50"/>
        <v>0</v>
      </c>
      <c r="AF51" s="1">
        <f t="shared" si="51"/>
        <v>0</v>
      </c>
      <c r="AG51" s="1">
        <f t="shared" si="52"/>
        <v>0</v>
      </c>
      <c r="AH51" s="1">
        <f t="shared" si="11"/>
        <v>0</v>
      </c>
      <c r="AJ51" s="1">
        <f t="shared" si="53"/>
        <v>0</v>
      </c>
      <c r="AK51" s="1">
        <f t="shared" si="13"/>
        <v>5</v>
      </c>
      <c r="AN51" s="1">
        <f t="shared" si="54"/>
        <v>0</v>
      </c>
      <c r="AO51" s="1">
        <f t="shared" si="15"/>
        <v>0</v>
      </c>
      <c r="AP51" s="1">
        <f t="shared" si="55"/>
        <v>0</v>
      </c>
      <c r="AQ51" s="1">
        <f t="shared" si="56"/>
        <v>1</v>
      </c>
      <c r="AR51" s="1">
        <f t="shared" si="18"/>
        <v>0</v>
      </c>
      <c r="AS51" s="1">
        <f t="shared" si="57"/>
        <v>0</v>
      </c>
      <c r="AT51" s="1" t="b">
        <f t="shared" si="58"/>
        <v>0</v>
      </c>
      <c r="AU51" s="1">
        <f t="shared" si="59"/>
        <v>0</v>
      </c>
      <c r="AV51" s="1">
        <f t="shared" si="60"/>
        <v>0</v>
      </c>
      <c r="AW51" s="1">
        <f t="shared" si="23"/>
        <v>0</v>
      </c>
      <c r="BA51" s="54">
        <f t="shared" si="61"/>
        <v>0</v>
      </c>
      <c r="BB51" s="1">
        <f t="shared" si="62"/>
        <v>0</v>
      </c>
      <c r="BC51" s="1">
        <f t="shared" si="63"/>
        <v>0</v>
      </c>
    </row>
    <row r="52" spans="1:55" ht="15">
      <c r="A52" s="61"/>
      <c r="B52" s="62"/>
      <c r="C52" s="63"/>
      <c r="D52" s="71" t="s">
        <v>177</v>
      </c>
      <c r="E52" s="72">
        <v>0</v>
      </c>
      <c r="F52" s="62"/>
      <c r="G52" s="71" t="s">
        <v>177</v>
      </c>
      <c r="H52" s="72">
        <v>0</v>
      </c>
      <c r="I52" s="32" t="s">
        <v>67</v>
      </c>
      <c r="J52" s="62"/>
      <c r="K52" s="95"/>
      <c r="L52" s="66"/>
      <c r="M52" s="56">
        <f t="shared" si="24"/>
        <v>0</v>
      </c>
      <c r="N52" s="57">
        <f t="shared" si="25"/>
        <v>0</v>
      </c>
      <c r="O52" s="79">
        <f t="shared" si="45"/>
      </c>
      <c r="P52" s="79">
        <f t="shared" si="46"/>
      </c>
      <c r="T52" s="1">
        <v>0</v>
      </c>
      <c r="X52" s="1">
        <v>0</v>
      </c>
      <c r="Y52" s="1">
        <f t="shared" si="2"/>
        <v>0</v>
      </c>
      <c r="Z52" s="1">
        <f t="shared" si="47"/>
        <v>0</v>
      </c>
      <c r="AA52" s="1">
        <f t="shared" si="48"/>
        <v>0</v>
      </c>
      <c r="AB52" s="1">
        <f t="shared" si="49"/>
        <v>1</v>
      </c>
      <c r="AC52" s="1">
        <f t="shared" si="6"/>
        <v>0</v>
      </c>
      <c r="AD52" s="1">
        <f t="shared" si="7"/>
        <v>0</v>
      </c>
      <c r="AE52" s="1" t="b">
        <f t="shared" si="50"/>
        <v>0</v>
      </c>
      <c r="AF52" s="1">
        <f t="shared" si="51"/>
        <v>0</v>
      </c>
      <c r="AG52" s="1">
        <f t="shared" si="52"/>
        <v>0</v>
      </c>
      <c r="AH52" s="1">
        <f t="shared" si="11"/>
        <v>0</v>
      </c>
      <c r="AJ52" s="1">
        <f t="shared" si="53"/>
        <v>0</v>
      </c>
      <c r="AK52" s="1">
        <f t="shared" si="13"/>
        <v>5</v>
      </c>
      <c r="AN52" s="1">
        <f t="shared" si="54"/>
        <v>0</v>
      </c>
      <c r="AO52" s="1">
        <f t="shared" si="15"/>
        <v>0</v>
      </c>
      <c r="AP52" s="1">
        <f t="shared" si="55"/>
        <v>0</v>
      </c>
      <c r="AQ52" s="1">
        <f t="shared" si="56"/>
        <v>1</v>
      </c>
      <c r="AR52" s="1">
        <f t="shared" si="18"/>
        <v>0</v>
      </c>
      <c r="AS52" s="1">
        <f t="shared" si="57"/>
        <v>0</v>
      </c>
      <c r="AT52" s="1" t="b">
        <f t="shared" si="58"/>
        <v>0</v>
      </c>
      <c r="AU52" s="1">
        <f t="shared" si="59"/>
        <v>0</v>
      </c>
      <c r="AV52" s="1">
        <f t="shared" si="60"/>
        <v>0</v>
      </c>
      <c r="AW52" s="1">
        <f t="shared" si="23"/>
        <v>0</v>
      </c>
      <c r="BA52" s="54">
        <f t="shared" si="61"/>
        <v>0</v>
      </c>
      <c r="BB52" s="1">
        <f t="shared" si="62"/>
        <v>0</v>
      </c>
      <c r="BC52" s="1">
        <f t="shared" si="63"/>
        <v>0</v>
      </c>
    </row>
    <row r="53" spans="1:55" ht="15">
      <c r="A53" s="61"/>
      <c r="B53" s="62"/>
      <c r="C53" s="63"/>
      <c r="D53" s="71" t="s">
        <v>177</v>
      </c>
      <c r="E53" s="72">
        <v>0</v>
      </c>
      <c r="F53" s="62"/>
      <c r="G53" s="71" t="s">
        <v>177</v>
      </c>
      <c r="H53" s="72">
        <v>0</v>
      </c>
      <c r="I53" s="32" t="s">
        <v>68</v>
      </c>
      <c r="J53" s="62"/>
      <c r="K53" s="95"/>
      <c r="L53" s="66"/>
      <c r="M53" s="56">
        <f t="shared" si="24"/>
        <v>0</v>
      </c>
      <c r="N53" s="57">
        <f t="shared" si="25"/>
        <v>0</v>
      </c>
      <c r="O53" s="79">
        <f t="shared" si="45"/>
      </c>
      <c r="P53" s="79">
        <f t="shared" si="46"/>
      </c>
      <c r="T53" s="1">
        <v>0</v>
      </c>
      <c r="X53" s="1">
        <v>0</v>
      </c>
      <c r="Y53" s="1">
        <f t="shared" si="2"/>
        <v>0</v>
      </c>
      <c r="Z53" s="1">
        <f t="shared" si="47"/>
        <v>0</v>
      </c>
      <c r="AA53" s="1">
        <f t="shared" si="48"/>
        <v>0</v>
      </c>
      <c r="AB53" s="1">
        <f t="shared" si="49"/>
        <v>1</v>
      </c>
      <c r="AC53" s="1">
        <f t="shared" si="6"/>
        <v>0</v>
      </c>
      <c r="AD53" s="1">
        <f t="shared" si="7"/>
        <v>0</v>
      </c>
      <c r="AE53" s="1" t="b">
        <f t="shared" si="50"/>
        <v>0</v>
      </c>
      <c r="AF53" s="1">
        <f t="shared" si="51"/>
        <v>0</v>
      </c>
      <c r="AG53" s="1">
        <f t="shared" si="52"/>
        <v>0</v>
      </c>
      <c r="AH53" s="1">
        <f t="shared" si="11"/>
        <v>0</v>
      </c>
      <c r="AJ53" s="1">
        <f t="shared" si="53"/>
        <v>0</v>
      </c>
      <c r="AK53" s="1">
        <f t="shared" si="13"/>
        <v>5</v>
      </c>
      <c r="AN53" s="1">
        <f t="shared" si="54"/>
        <v>0</v>
      </c>
      <c r="AO53" s="1">
        <f t="shared" si="15"/>
        <v>0</v>
      </c>
      <c r="AP53" s="1">
        <f t="shared" si="55"/>
        <v>0</v>
      </c>
      <c r="AQ53" s="1">
        <f t="shared" si="56"/>
        <v>1</v>
      </c>
      <c r="AR53" s="1">
        <f t="shared" si="18"/>
        <v>0</v>
      </c>
      <c r="AS53" s="1">
        <f t="shared" si="57"/>
        <v>0</v>
      </c>
      <c r="AT53" s="1" t="b">
        <f t="shared" si="58"/>
        <v>0</v>
      </c>
      <c r="AU53" s="1">
        <f t="shared" si="59"/>
        <v>0</v>
      </c>
      <c r="AV53" s="1">
        <f t="shared" si="60"/>
        <v>0</v>
      </c>
      <c r="AW53" s="1">
        <f t="shared" si="23"/>
        <v>0</v>
      </c>
      <c r="BA53" s="54">
        <f t="shared" si="61"/>
        <v>0</v>
      </c>
      <c r="BB53" s="1">
        <f t="shared" si="62"/>
        <v>0</v>
      </c>
      <c r="BC53" s="1">
        <f t="shared" si="63"/>
        <v>0</v>
      </c>
    </row>
    <row r="54" spans="1:55" ht="15">
      <c r="A54" s="61"/>
      <c r="B54" s="62"/>
      <c r="C54" s="63"/>
      <c r="D54" s="71" t="s">
        <v>177</v>
      </c>
      <c r="E54" s="72">
        <v>0</v>
      </c>
      <c r="F54" s="62"/>
      <c r="G54" s="71" t="s">
        <v>177</v>
      </c>
      <c r="H54" s="72">
        <v>0</v>
      </c>
      <c r="I54" s="32" t="s">
        <v>69</v>
      </c>
      <c r="J54" s="62"/>
      <c r="K54" s="95"/>
      <c r="L54" s="66"/>
      <c r="M54" s="56">
        <f t="shared" si="24"/>
        <v>0</v>
      </c>
      <c r="N54" s="57">
        <f t="shared" si="25"/>
        <v>0</v>
      </c>
      <c r="O54" s="79">
        <f t="shared" si="45"/>
      </c>
      <c r="P54" s="79">
        <f t="shared" si="46"/>
      </c>
      <c r="T54" s="1">
        <v>0</v>
      </c>
      <c r="X54" s="1">
        <v>0</v>
      </c>
      <c r="Y54" s="1">
        <f t="shared" si="2"/>
        <v>0</v>
      </c>
      <c r="Z54" s="1">
        <f t="shared" si="47"/>
        <v>0</v>
      </c>
      <c r="AA54" s="1">
        <f t="shared" si="48"/>
        <v>0</v>
      </c>
      <c r="AB54" s="1">
        <f t="shared" si="49"/>
        <v>1</v>
      </c>
      <c r="AC54" s="1">
        <f t="shared" si="6"/>
        <v>0</v>
      </c>
      <c r="AD54" s="1">
        <f t="shared" si="7"/>
        <v>0</v>
      </c>
      <c r="AE54" s="1" t="b">
        <f t="shared" si="50"/>
        <v>0</v>
      </c>
      <c r="AF54" s="1">
        <f t="shared" si="51"/>
        <v>0</v>
      </c>
      <c r="AG54" s="1">
        <f t="shared" si="52"/>
        <v>0</v>
      </c>
      <c r="AH54" s="1">
        <f t="shared" si="11"/>
        <v>0</v>
      </c>
      <c r="AJ54" s="1">
        <f t="shared" si="53"/>
        <v>0</v>
      </c>
      <c r="AK54" s="1">
        <f t="shared" si="13"/>
        <v>5</v>
      </c>
      <c r="AN54" s="1">
        <f t="shared" si="54"/>
        <v>0</v>
      </c>
      <c r="AO54" s="1">
        <f t="shared" si="15"/>
        <v>0</v>
      </c>
      <c r="AP54" s="1">
        <f t="shared" si="55"/>
        <v>0</v>
      </c>
      <c r="AQ54" s="1">
        <f t="shared" si="56"/>
        <v>1</v>
      </c>
      <c r="AR54" s="1">
        <f t="shared" si="18"/>
        <v>0</v>
      </c>
      <c r="AS54" s="1">
        <f t="shared" si="57"/>
        <v>0</v>
      </c>
      <c r="AT54" s="1" t="b">
        <f t="shared" si="58"/>
        <v>0</v>
      </c>
      <c r="AU54" s="1">
        <f t="shared" si="59"/>
        <v>0</v>
      </c>
      <c r="AV54" s="1">
        <f t="shared" si="60"/>
        <v>0</v>
      </c>
      <c r="AW54" s="1">
        <f t="shared" si="23"/>
        <v>0</v>
      </c>
      <c r="BA54" s="54">
        <f t="shared" si="61"/>
        <v>0</v>
      </c>
      <c r="BB54" s="1">
        <f t="shared" si="62"/>
        <v>0</v>
      </c>
      <c r="BC54" s="1">
        <f t="shared" si="63"/>
        <v>0</v>
      </c>
    </row>
    <row r="55" spans="1:55" ht="15">
      <c r="A55" s="61"/>
      <c r="B55" s="62"/>
      <c r="C55" s="63"/>
      <c r="D55" s="71" t="s">
        <v>177</v>
      </c>
      <c r="E55" s="72">
        <v>0</v>
      </c>
      <c r="F55" s="62"/>
      <c r="G55" s="71" t="s">
        <v>177</v>
      </c>
      <c r="H55" s="72">
        <v>0</v>
      </c>
      <c r="I55" s="32" t="s">
        <v>70</v>
      </c>
      <c r="J55" s="62"/>
      <c r="K55" s="95"/>
      <c r="L55" s="66"/>
      <c r="M55" s="56">
        <f t="shared" si="24"/>
        <v>0</v>
      </c>
      <c r="N55" s="57">
        <f t="shared" si="25"/>
        <v>0</v>
      </c>
      <c r="O55" s="79">
        <f t="shared" si="45"/>
      </c>
      <c r="P55" s="79">
        <f t="shared" si="46"/>
      </c>
      <c r="T55" s="1">
        <v>0</v>
      </c>
      <c r="X55" s="1">
        <v>0</v>
      </c>
      <c r="Y55" s="1">
        <f t="shared" si="2"/>
        <v>0</v>
      </c>
      <c r="Z55" s="1">
        <f t="shared" si="47"/>
        <v>0</v>
      </c>
      <c r="AA55" s="1">
        <f t="shared" si="48"/>
        <v>0</v>
      </c>
      <c r="AB55" s="1">
        <f t="shared" si="49"/>
        <v>1</v>
      </c>
      <c r="AC55" s="1">
        <f t="shared" si="6"/>
        <v>0</v>
      </c>
      <c r="AD55" s="1">
        <f t="shared" si="7"/>
        <v>0</v>
      </c>
      <c r="AE55" s="1" t="b">
        <f t="shared" si="50"/>
        <v>0</v>
      </c>
      <c r="AF55" s="1">
        <f t="shared" si="51"/>
        <v>0</v>
      </c>
      <c r="AG55" s="1">
        <f t="shared" si="52"/>
        <v>0</v>
      </c>
      <c r="AH55" s="1">
        <f t="shared" si="11"/>
        <v>0</v>
      </c>
      <c r="AJ55" s="1">
        <f t="shared" si="53"/>
        <v>0</v>
      </c>
      <c r="AK55" s="1">
        <f t="shared" si="13"/>
        <v>5</v>
      </c>
      <c r="AN55" s="1">
        <f t="shared" si="54"/>
        <v>0</v>
      </c>
      <c r="AO55" s="1">
        <f t="shared" si="15"/>
        <v>0</v>
      </c>
      <c r="AP55" s="1">
        <f t="shared" si="55"/>
        <v>0</v>
      </c>
      <c r="AQ55" s="1">
        <f t="shared" si="56"/>
        <v>1</v>
      </c>
      <c r="AR55" s="1">
        <f t="shared" si="18"/>
        <v>0</v>
      </c>
      <c r="AS55" s="1">
        <f t="shared" si="57"/>
        <v>0</v>
      </c>
      <c r="AT55" s="1" t="b">
        <f t="shared" si="58"/>
        <v>0</v>
      </c>
      <c r="AU55" s="1">
        <f t="shared" si="59"/>
        <v>0</v>
      </c>
      <c r="AV55" s="1">
        <f t="shared" si="60"/>
        <v>0</v>
      </c>
      <c r="AW55" s="1">
        <f t="shared" si="23"/>
        <v>0</v>
      </c>
      <c r="BA55" s="54">
        <f t="shared" si="61"/>
        <v>0</v>
      </c>
      <c r="BB55" s="1">
        <f t="shared" si="62"/>
        <v>0</v>
      </c>
      <c r="BC55" s="1">
        <f t="shared" si="63"/>
        <v>0</v>
      </c>
    </row>
    <row r="56" spans="1:55" ht="15">
      <c r="A56" s="61"/>
      <c r="B56" s="62"/>
      <c r="C56" s="63"/>
      <c r="D56" s="71" t="s">
        <v>177</v>
      </c>
      <c r="E56" s="72">
        <v>0</v>
      </c>
      <c r="F56" s="62"/>
      <c r="G56" s="71" t="s">
        <v>177</v>
      </c>
      <c r="H56" s="72">
        <v>0</v>
      </c>
      <c r="I56" s="32" t="s">
        <v>71</v>
      </c>
      <c r="J56" s="62"/>
      <c r="K56" s="95"/>
      <c r="L56" s="66"/>
      <c r="M56" s="56">
        <f t="shared" si="24"/>
        <v>0</v>
      </c>
      <c r="N56" s="57">
        <f t="shared" si="25"/>
        <v>0</v>
      </c>
      <c r="O56" s="79">
        <f t="shared" si="45"/>
      </c>
      <c r="P56" s="79">
        <f t="shared" si="46"/>
      </c>
      <c r="T56" s="1">
        <v>0</v>
      </c>
      <c r="X56" s="1">
        <v>0</v>
      </c>
      <c r="Y56" s="1">
        <f t="shared" si="2"/>
        <v>0</v>
      </c>
      <c r="Z56" s="1">
        <f t="shared" si="47"/>
        <v>0</v>
      </c>
      <c r="AA56" s="1">
        <f t="shared" si="48"/>
        <v>0</v>
      </c>
      <c r="AB56" s="1">
        <f t="shared" si="49"/>
        <v>1</v>
      </c>
      <c r="AC56" s="1">
        <f t="shared" si="6"/>
        <v>0</v>
      </c>
      <c r="AD56" s="1">
        <f t="shared" si="7"/>
        <v>0</v>
      </c>
      <c r="AE56" s="1" t="b">
        <f t="shared" si="50"/>
        <v>0</v>
      </c>
      <c r="AF56" s="1">
        <f t="shared" si="51"/>
        <v>0</v>
      </c>
      <c r="AG56" s="1">
        <f t="shared" si="52"/>
        <v>0</v>
      </c>
      <c r="AH56" s="1">
        <f t="shared" si="11"/>
        <v>0</v>
      </c>
      <c r="AJ56" s="1">
        <f t="shared" si="53"/>
        <v>0</v>
      </c>
      <c r="AK56" s="1">
        <f t="shared" si="13"/>
        <v>5</v>
      </c>
      <c r="AN56" s="1">
        <f t="shared" si="54"/>
        <v>0</v>
      </c>
      <c r="AO56" s="1">
        <f t="shared" si="15"/>
        <v>0</v>
      </c>
      <c r="AP56" s="1">
        <f t="shared" si="55"/>
        <v>0</v>
      </c>
      <c r="AQ56" s="1">
        <f t="shared" si="56"/>
        <v>1</v>
      </c>
      <c r="AR56" s="1">
        <f t="shared" si="18"/>
        <v>0</v>
      </c>
      <c r="AS56" s="1">
        <f t="shared" si="57"/>
        <v>0</v>
      </c>
      <c r="AT56" s="1" t="b">
        <f t="shared" si="58"/>
        <v>0</v>
      </c>
      <c r="AU56" s="1">
        <f t="shared" si="59"/>
        <v>0</v>
      </c>
      <c r="AV56" s="1">
        <f t="shared" si="60"/>
        <v>0</v>
      </c>
      <c r="AW56" s="1">
        <f t="shared" si="23"/>
        <v>0</v>
      </c>
      <c r="BA56" s="54">
        <f t="shared" si="61"/>
        <v>0</v>
      </c>
      <c r="BB56" s="1">
        <f t="shared" si="62"/>
        <v>0</v>
      </c>
      <c r="BC56" s="1">
        <f t="shared" si="63"/>
        <v>0</v>
      </c>
    </row>
    <row r="57" spans="1:55" ht="15">
      <c r="A57" s="61"/>
      <c r="B57" s="62"/>
      <c r="C57" s="63"/>
      <c r="D57" s="71" t="s">
        <v>177</v>
      </c>
      <c r="E57" s="72">
        <v>0</v>
      </c>
      <c r="F57" s="62"/>
      <c r="G57" s="71" t="s">
        <v>177</v>
      </c>
      <c r="H57" s="72">
        <v>0</v>
      </c>
      <c r="I57" s="32" t="s">
        <v>72</v>
      </c>
      <c r="J57" s="62"/>
      <c r="K57" s="95"/>
      <c r="L57" s="66"/>
      <c r="M57" s="56">
        <f t="shared" si="24"/>
        <v>0</v>
      </c>
      <c r="N57" s="57">
        <f t="shared" si="25"/>
        <v>0</v>
      </c>
      <c r="O57" s="79">
        <f t="shared" si="45"/>
      </c>
      <c r="P57" s="79">
        <f t="shared" si="46"/>
      </c>
      <c r="T57" s="1">
        <v>0</v>
      </c>
      <c r="X57" s="1">
        <v>0</v>
      </c>
      <c r="Y57" s="1">
        <f t="shared" si="2"/>
        <v>0</v>
      </c>
      <c r="Z57" s="1">
        <f t="shared" si="47"/>
        <v>0</v>
      </c>
      <c r="AA57" s="1">
        <f t="shared" si="48"/>
        <v>0</v>
      </c>
      <c r="AB57" s="1">
        <f t="shared" si="49"/>
        <v>1</v>
      </c>
      <c r="AC57" s="1">
        <f t="shared" si="6"/>
        <v>0</v>
      </c>
      <c r="AD57" s="1">
        <f t="shared" si="7"/>
        <v>0</v>
      </c>
      <c r="AE57" s="1" t="b">
        <f t="shared" si="50"/>
        <v>0</v>
      </c>
      <c r="AF57" s="1">
        <f t="shared" si="51"/>
        <v>0</v>
      </c>
      <c r="AG57" s="1">
        <f t="shared" si="52"/>
        <v>0</v>
      </c>
      <c r="AH57" s="1">
        <f t="shared" si="11"/>
        <v>0</v>
      </c>
      <c r="AJ57" s="1">
        <f t="shared" si="53"/>
        <v>0</v>
      </c>
      <c r="AK57" s="1">
        <f t="shared" si="13"/>
        <v>5</v>
      </c>
      <c r="AN57" s="1">
        <f t="shared" si="54"/>
        <v>0</v>
      </c>
      <c r="AO57" s="1">
        <f t="shared" si="15"/>
        <v>0</v>
      </c>
      <c r="AP57" s="1">
        <f t="shared" si="55"/>
        <v>0</v>
      </c>
      <c r="AQ57" s="1">
        <f t="shared" si="56"/>
        <v>1</v>
      </c>
      <c r="AR57" s="1">
        <f t="shared" si="18"/>
        <v>0</v>
      </c>
      <c r="AS57" s="1">
        <f t="shared" si="57"/>
        <v>0</v>
      </c>
      <c r="AT57" s="1" t="b">
        <f t="shared" si="58"/>
        <v>0</v>
      </c>
      <c r="AU57" s="1">
        <f t="shared" si="59"/>
        <v>0</v>
      </c>
      <c r="AV57" s="1">
        <f t="shared" si="60"/>
        <v>0</v>
      </c>
      <c r="AW57" s="1">
        <f t="shared" si="23"/>
        <v>0</v>
      </c>
      <c r="BA57" s="54">
        <f t="shared" si="61"/>
        <v>0</v>
      </c>
      <c r="BB57" s="1">
        <f t="shared" si="62"/>
        <v>0</v>
      </c>
      <c r="BC57" s="1">
        <f t="shared" si="63"/>
        <v>0</v>
      </c>
    </row>
    <row r="58" spans="1:55" ht="15">
      <c r="A58" s="61"/>
      <c r="B58" s="62"/>
      <c r="C58" s="63"/>
      <c r="D58" s="71" t="s">
        <v>177</v>
      </c>
      <c r="E58" s="72">
        <v>0</v>
      </c>
      <c r="F58" s="62"/>
      <c r="G58" s="71" t="s">
        <v>177</v>
      </c>
      <c r="H58" s="72">
        <v>0</v>
      </c>
      <c r="I58" s="32" t="s">
        <v>73</v>
      </c>
      <c r="J58" s="62"/>
      <c r="K58" s="95"/>
      <c r="L58" s="66"/>
      <c r="M58" s="56">
        <f t="shared" si="24"/>
        <v>0</v>
      </c>
      <c r="N58" s="57">
        <f t="shared" si="25"/>
        <v>0</v>
      </c>
      <c r="O58" s="79">
        <f t="shared" si="45"/>
      </c>
      <c r="P58" s="79">
        <f t="shared" si="46"/>
      </c>
      <c r="T58" s="1">
        <v>0</v>
      </c>
      <c r="X58" s="1">
        <v>0</v>
      </c>
      <c r="Y58" s="1">
        <f t="shared" si="2"/>
        <v>0</v>
      </c>
      <c r="Z58" s="1">
        <f t="shared" si="47"/>
        <v>0</v>
      </c>
      <c r="AA58" s="1">
        <f t="shared" si="48"/>
        <v>0</v>
      </c>
      <c r="AB58" s="1">
        <f t="shared" si="49"/>
        <v>1</v>
      </c>
      <c r="AC58" s="1">
        <f t="shared" si="6"/>
        <v>0</v>
      </c>
      <c r="AD58" s="1">
        <f t="shared" si="7"/>
        <v>0</v>
      </c>
      <c r="AE58" s="1" t="b">
        <f t="shared" si="50"/>
        <v>0</v>
      </c>
      <c r="AF58" s="1">
        <f t="shared" si="51"/>
        <v>0</v>
      </c>
      <c r="AG58" s="1">
        <f t="shared" si="52"/>
        <v>0</v>
      </c>
      <c r="AH58" s="1">
        <f t="shared" si="11"/>
        <v>0</v>
      </c>
      <c r="AJ58" s="1">
        <f t="shared" si="53"/>
        <v>0</v>
      </c>
      <c r="AK58" s="1">
        <f t="shared" si="13"/>
        <v>5</v>
      </c>
      <c r="AN58" s="1">
        <f t="shared" si="54"/>
        <v>0</v>
      </c>
      <c r="AO58" s="1">
        <f t="shared" si="15"/>
        <v>0</v>
      </c>
      <c r="AP58" s="1">
        <f t="shared" si="55"/>
        <v>0</v>
      </c>
      <c r="AQ58" s="1">
        <f t="shared" si="56"/>
        <v>1</v>
      </c>
      <c r="AR58" s="1">
        <f t="shared" si="18"/>
        <v>0</v>
      </c>
      <c r="AS58" s="1">
        <f t="shared" si="57"/>
        <v>0</v>
      </c>
      <c r="AT58" s="1" t="b">
        <f t="shared" si="58"/>
        <v>0</v>
      </c>
      <c r="AU58" s="1">
        <f t="shared" si="59"/>
        <v>0</v>
      </c>
      <c r="AV58" s="1">
        <f t="shared" si="60"/>
        <v>0</v>
      </c>
      <c r="AW58" s="1">
        <f t="shared" si="23"/>
        <v>0</v>
      </c>
      <c r="BA58" s="54">
        <f t="shared" si="61"/>
        <v>0</v>
      </c>
      <c r="BB58" s="1">
        <f t="shared" si="62"/>
        <v>0</v>
      </c>
      <c r="BC58" s="1">
        <f t="shared" si="63"/>
        <v>0</v>
      </c>
    </row>
    <row r="59" spans="1:55" ht="15">
      <c r="A59" s="61"/>
      <c r="B59" s="62"/>
      <c r="C59" s="63"/>
      <c r="D59" s="71" t="s">
        <v>177</v>
      </c>
      <c r="E59" s="72">
        <v>0</v>
      </c>
      <c r="F59" s="62"/>
      <c r="G59" s="71" t="s">
        <v>177</v>
      </c>
      <c r="H59" s="72">
        <v>0</v>
      </c>
      <c r="I59" s="32" t="s">
        <v>74</v>
      </c>
      <c r="J59" s="62"/>
      <c r="K59" s="95"/>
      <c r="L59" s="66"/>
      <c r="M59" s="56">
        <f t="shared" si="24"/>
        <v>0</v>
      </c>
      <c r="N59" s="57">
        <f t="shared" si="25"/>
        <v>0</v>
      </c>
      <c r="O59" s="79">
        <f t="shared" si="45"/>
      </c>
      <c r="P59" s="79">
        <f t="shared" si="46"/>
      </c>
      <c r="T59" s="1">
        <v>0</v>
      </c>
      <c r="X59" s="1">
        <v>0</v>
      </c>
      <c r="Y59" s="1">
        <f t="shared" si="2"/>
        <v>0</v>
      </c>
      <c r="Z59" s="1">
        <f t="shared" si="47"/>
        <v>0</v>
      </c>
      <c r="AA59" s="1">
        <f t="shared" si="48"/>
        <v>0</v>
      </c>
      <c r="AB59" s="1">
        <f t="shared" si="49"/>
        <v>1</v>
      </c>
      <c r="AC59" s="1">
        <f t="shared" si="6"/>
        <v>0</v>
      </c>
      <c r="AD59" s="1">
        <f t="shared" si="7"/>
        <v>0</v>
      </c>
      <c r="AE59" s="1" t="b">
        <f t="shared" si="50"/>
        <v>0</v>
      </c>
      <c r="AF59" s="1">
        <f t="shared" si="51"/>
        <v>0</v>
      </c>
      <c r="AG59" s="1">
        <f t="shared" si="52"/>
        <v>0</v>
      </c>
      <c r="AH59" s="1">
        <f t="shared" si="11"/>
        <v>0</v>
      </c>
      <c r="AJ59" s="1">
        <f t="shared" si="53"/>
        <v>0</v>
      </c>
      <c r="AK59" s="1">
        <f t="shared" si="13"/>
        <v>5</v>
      </c>
      <c r="AN59" s="1">
        <f t="shared" si="54"/>
        <v>0</v>
      </c>
      <c r="AO59" s="1">
        <f t="shared" si="15"/>
        <v>0</v>
      </c>
      <c r="AP59" s="1">
        <f t="shared" si="55"/>
        <v>0</v>
      </c>
      <c r="AQ59" s="1">
        <f t="shared" si="56"/>
        <v>1</v>
      </c>
      <c r="AR59" s="1">
        <f t="shared" si="18"/>
        <v>0</v>
      </c>
      <c r="AS59" s="1">
        <f t="shared" si="57"/>
        <v>0</v>
      </c>
      <c r="AT59" s="1" t="b">
        <f t="shared" si="58"/>
        <v>0</v>
      </c>
      <c r="AU59" s="1">
        <f t="shared" si="59"/>
        <v>0</v>
      </c>
      <c r="AV59" s="1">
        <f t="shared" si="60"/>
        <v>0</v>
      </c>
      <c r="AW59" s="1">
        <f t="shared" si="23"/>
        <v>0</v>
      </c>
      <c r="BA59" s="54">
        <f t="shared" si="61"/>
        <v>0</v>
      </c>
      <c r="BB59" s="1">
        <f t="shared" si="62"/>
        <v>0</v>
      </c>
      <c r="BC59" s="1">
        <f t="shared" si="63"/>
        <v>0</v>
      </c>
    </row>
    <row r="60" spans="1:55" ht="15">
      <c r="A60" s="61"/>
      <c r="B60" s="62"/>
      <c r="C60" s="63"/>
      <c r="D60" s="71" t="s">
        <v>177</v>
      </c>
      <c r="E60" s="72">
        <v>0</v>
      </c>
      <c r="F60" s="62"/>
      <c r="G60" s="71" t="s">
        <v>177</v>
      </c>
      <c r="H60" s="72">
        <v>0</v>
      </c>
      <c r="I60" s="32" t="s">
        <v>75</v>
      </c>
      <c r="J60" s="62"/>
      <c r="K60" s="95"/>
      <c r="L60" s="66"/>
      <c r="M60" s="56">
        <f t="shared" si="24"/>
        <v>0</v>
      </c>
      <c r="N60" s="57">
        <f t="shared" si="25"/>
        <v>0</v>
      </c>
      <c r="O60" s="79">
        <f t="shared" si="45"/>
      </c>
      <c r="P60" s="79">
        <f t="shared" si="46"/>
      </c>
      <c r="T60" s="1">
        <v>0</v>
      </c>
      <c r="X60" s="1">
        <v>0</v>
      </c>
      <c r="Y60" s="1">
        <f t="shared" si="2"/>
        <v>0</v>
      </c>
      <c r="Z60" s="1">
        <f t="shared" si="47"/>
        <v>0</v>
      </c>
      <c r="AA60" s="1">
        <f t="shared" si="48"/>
        <v>0</v>
      </c>
      <c r="AB60" s="1">
        <f t="shared" si="49"/>
        <v>1</v>
      </c>
      <c r="AC60" s="1">
        <f t="shared" si="6"/>
        <v>0</v>
      </c>
      <c r="AD60" s="1">
        <f t="shared" si="7"/>
        <v>0</v>
      </c>
      <c r="AE60" s="1" t="b">
        <f t="shared" si="50"/>
        <v>0</v>
      </c>
      <c r="AF60" s="1">
        <f t="shared" si="51"/>
        <v>0</v>
      </c>
      <c r="AG60" s="1">
        <f t="shared" si="52"/>
        <v>0</v>
      </c>
      <c r="AH60" s="1">
        <f t="shared" si="11"/>
        <v>0</v>
      </c>
      <c r="AJ60" s="1">
        <f t="shared" si="53"/>
        <v>0</v>
      </c>
      <c r="AK60" s="1">
        <f t="shared" si="13"/>
        <v>5</v>
      </c>
      <c r="AN60" s="1">
        <f t="shared" si="54"/>
        <v>0</v>
      </c>
      <c r="AO60" s="1">
        <f t="shared" si="15"/>
        <v>0</v>
      </c>
      <c r="AP60" s="1">
        <f t="shared" si="55"/>
        <v>0</v>
      </c>
      <c r="AQ60" s="1">
        <f t="shared" si="56"/>
        <v>1</v>
      </c>
      <c r="AR60" s="1">
        <f t="shared" si="18"/>
        <v>0</v>
      </c>
      <c r="AS60" s="1">
        <f t="shared" si="57"/>
        <v>0</v>
      </c>
      <c r="AT60" s="1" t="b">
        <f t="shared" si="58"/>
        <v>0</v>
      </c>
      <c r="AU60" s="1">
        <f t="shared" si="59"/>
        <v>0</v>
      </c>
      <c r="AV60" s="1">
        <f t="shared" si="60"/>
        <v>0</v>
      </c>
      <c r="AW60" s="1">
        <f t="shared" si="23"/>
        <v>0</v>
      </c>
      <c r="BA60" s="54">
        <f t="shared" si="61"/>
        <v>0</v>
      </c>
      <c r="BB60" s="1">
        <f t="shared" si="62"/>
        <v>0</v>
      </c>
      <c r="BC60" s="1">
        <f t="shared" si="63"/>
        <v>0</v>
      </c>
    </row>
    <row r="61" spans="1:55" ht="15">
      <c r="A61" s="61"/>
      <c r="B61" s="62"/>
      <c r="C61" s="63"/>
      <c r="D61" s="71" t="s">
        <v>177</v>
      </c>
      <c r="E61" s="72">
        <v>0</v>
      </c>
      <c r="F61" s="62"/>
      <c r="G61" s="71" t="s">
        <v>177</v>
      </c>
      <c r="H61" s="72">
        <v>0</v>
      </c>
      <c r="I61" s="32" t="s">
        <v>76</v>
      </c>
      <c r="J61" s="62"/>
      <c r="K61" s="95"/>
      <c r="L61" s="66"/>
      <c r="M61" s="56">
        <f t="shared" si="24"/>
        <v>0</v>
      </c>
      <c r="N61" s="57">
        <f t="shared" si="25"/>
        <v>0</v>
      </c>
      <c r="O61" s="79">
        <f t="shared" si="45"/>
      </c>
      <c r="P61" s="79">
        <f t="shared" si="46"/>
      </c>
      <c r="T61" s="1">
        <v>0</v>
      </c>
      <c r="X61" s="1">
        <v>0</v>
      </c>
      <c r="Y61" s="1">
        <f t="shared" si="2"/>
        <v>0</v>
      </c>
      <c r="Z61" s="1">
        <f t="shared" si="47"/>
        <v>0</v>
      </c>
      <c r="AA61" s="1">
        <f t="shared" si="48"/>
        <v>0</v>
      </c>
      <c r="AB61" s="1">
        <f t="shared" si="49"/>
        <v>1</v>
      </c>
      <c r="AC61" s="1">
        <f t="shared" si="6"/>
        <v>0</v>
      </c>
      <c r="AD61" s="1">
        <f t="shared" si="7"/>
        <v>0</v>
      </c>
      <c r="AE61" s="1" t="b">
        <f t="shared" si="50"/>
        <v>0</v>
      </c>
      <c r="AF61" s="1">
        <f t="shared" si="51"/>
        <v>0</v>
      </c>
      <c r="AG61" s="1">
        <f t="shared" si="52"/>
        <v>0</v>
      </c>
      <c r="AH61" s="1">
        <f t="shared" si="11"/>
        <v>0</v>
      </c>
      <c r="AJ61" s="1">
        <f t="shared" si="53"/>
        <v>0</v>
      </c>
      <c r="AK61" s="1">
        <f t="shared" si="13"/>
        <v>5</v>
      </c>
      <c r="AN61" s="1">
        <f t="shared" si="54"/>
        <v>0</v>
      </c>
      <c r="AO61" s="1">
        <f t="shared" si="15"/>
        <v>0</v>
      </c>
      <c r="AP61" s="1">
        <f t="shared" si="55"/>
        <v>0</v>
      </c>
      <c r="AQ61" s="1">
        <f t="shared" si="56"/>
        <v>1</v>
      </c>
      <c r="AR61" s="1">
        <f t="shared" si="18"/>
        <v>0</v>
      </c>
      <c r="AS61" s="1">
        <f t="shared" si="57"/>
        <v>0</v>
      </c>
      <c r="AT61" s="1" t="b">
        <f t="shared" si="58"/>
        <v>0</v>
      </c>
      <c r="AU61" s="1">
        <f t="shared" si="59"/>
        <v>0</v>
      </c>
      <c r="AV61" s="1">
        <f t="shared" si="60"/>
        <v>0</v>
      </c>
      <c r="AW61" s="1">
        <f t="shared" si="23"/>
        <v>0</v>
      </c>
      <c r="BA61" s="54">
        <f t="shared" si="61"/>
        <v>0</v>
      </c>
      <c r="BB61" s="1">
        <f t="shared" si="62"/>
        <v>0</v>
      </c>
      <c r="BC61" s="1">
        <f t="shared" si="63"/>
        <v>0</v>
      </c>
    </row>
    <row r="62" ht="12.75">
      <c r="BD62" s="1">
        <v>0</v>
      </c>
    </row>
  </sheetData>
  <sheetProtection sheet="1" selectLockedCells="1"/>
  <mergeCells count="7">
    <mergeCell ref="G11:I11"/>
    <mergeCell ref="D11:F11"/>
    <mergeCell ref="A1:P1"/>
    <mergeCell ref="C6:H6"/>
    <mergeCell ref="C8:D8"/>
    <mergeCell ref="J8:K8"/>
    <mergeCell ref="G4:I4"/>
  </mergeCells>
  <conditionalFormatting sqref="M12:M61">
    <cfRule type="cellIs" priority="1" dxfId="0" operator="greaterThan" stopIfTrue="1">
      <formula>300</formula>
    </cfRule>
  </conditionalFormatting>
  <dataValidations count="1">
    <dataValidation type="whole" allowBlank="1" showInputMessage="1" showErrorMessage="1" error="Please note: picture report between P0 and P5" sqref="E12:E61 H12:H61">
      <formula1>0</formula1>
      <formula2>5</formula2>
    </dataValidation>
  </dataValidations>
  <printOptions/>
  <pageMargins left="0.5511811023622047" right="0.5511811023622047" top="0.56" bottom="0.1968503937007874" header="0.39" footer="0.5118110236220472"/>
  <pageSetup fitToHeight="1" fitToWidth="1" horizontalDpi="360" verticalDpi="360" orientation="landscape" paperSize="9" scale="80" r:id="rId1"/>
</worksheet>
</file>

<file path=xl/worksheets/sheet9.xml><?xml version="1.0" encoding="utf-8"?>
<worksheet xmlns="http://schemas.openxmlformats.org/spreadsheetml/2006/main" xmlns:r="http://schemas.openxmlformats.org/officeDocument/2006/relationships">
  <sheetPr codeName="Blad9">
    <pageSetUpPr fitToPage="1"/>
  </sheetPr>
  <dimension ref="A1:BE62"/>
  <sheetViews>
    <sheetView zoomScale="75" zoomScaleNormal="75" zoomScalePageLayoutView="0" workbookViewId="0" topLeftCell="A1">
      <pane ySplit="11" topLeftCell="A12" activePane="bottomLeft" state="frozen"/>
      <selection pane="topLeft" activeCell="A1" sqref="A1"/>
      <selection pane="bottomLeft" activeCell="A12" sqref="A12"/>
    </sheetView>
  </sheetViews>
  <sheetFormatPr defaultColWidth="9.140625" defaultRowHeight="12.75"/>
  <cols>
    <col min="1" max="1" width="10.421875" style="1" customWidth="1"/>
    <col min="2" max="2" width="7.8515625" style="1" customWidth="1"/>
    <col min="3" max="3" width="14.57421875" style="1" customWidth="1"/>
    <col min="4" max="4" width="2.57421875" style="1" customWidth="1"/>
    <col min="5" max="5" width="3.8515625" style="1" customWidth="1"/>
    <col min="6" max="6" width="9.140625" style="1" customWidth="1"/>
    <col min="7" max="7" width="2.57421875" style="1" customWidth="1"/>
    <col min="8" max="8" width="3.8515625" style="1" customWidth="1"/>
    <col min="9" max="9" width="9.140625" style="1" customWidth="1"/>
    <col min="10" max="10" width="11.57421875" style="1" customWidth="1"/>
    <col min="11" max="11" width="16.421875" style="55" customWidth="1"/>
    <col min="12" max="12" width="20.7109375" style="1" customWidth="1"/>
    <col min="13" max="13" width="19.28125" style="1" bestFit="1" customWidth="1"/>
    <col min="14" max="14" width="12.8515625" style="1" customWidth="1"/>
    <col min="15" max="15" width="9.57421875" style="1" bestFit="1" customWidth="1"/>
    <col min="16" max="16" width="15.00390625" style="1" customWidth="1"/>
    <col min="17" max="56" width="13.140625" style="1" hidden="1" customWidth="1"/>
    <col min="57" max="57" width="14.140625" style="1" hidden="1" customWidth="1"/>
    <col min="58" max="58" width="14.140625" style="1" customWidth="1"/>
    <col min="59" max="16384" width="9.140625" style="1" customWidth="1"/>
  </cols>
  <sheetData>
    <row r="1" spans="1:16" ht="26.25">
      <c r="A1" s="129" t="s">
        <v>85</v>
      </c>
      <c r="B1" s="130"/>
      <c r="C1" s="130"/>
      <c r="D1" s="130"/>
      <c r="E1" s="130"/>
      <c r="F1" s="130"/>
      <c r="G1" s="130"/>
      <c r="H1" s="130"/>
      <c r="I1" s="130"/>
      <c r="J1" s="130"/>
      <c r="K1" s="130"/>
      <c r="L1" s="130"/>
      <c r="M1" s="130"/>
      <c r="N1" s="130"/>
      <c r="O1" s="130"/>
      <c r="P1" s="131"/>
    </row>
    <row r="2" spans="1:16" ht="6" customHeight="1">
      <c r="A2" s="2"/>
      <c r="B2" s="2"/>
      <c r="C2" s="2"/>
      <c r="D2" s="2"/>
      <c r="E2" s="2"/>
      <c r="F2" s="2"/>
      <c r="G2" s="2"/>
      <c r="H2" s="2"/>
      <c r="I2" s="2"/>
      <c r="J2" s="2"/>
      <c r="K2" s="8"/>
      <c r="L2" s="2"/>
      <c r="M2" s="2"/>
      <c r="N2" s="2"/>
      <c r="O2" s="2"/>
      <c r="P2" s="9"/>
    </row>
    <row r="3" spans="1:16" ht="6" customHeight="1">
      <c r="A3" s="2"/>
      <c r="B3" s="2"/>
      <c r="C3" s="2"/>
      <c r="D3" s="2"/>
      <c r="E3" s="2"/>
      <c r="F3" s="2"/>
      <c r="G3" s="2"/>
      <c r="H3" s="2"/>
      <c r="I3" s="2"/>
      <c r="J3" s="2"/>
      <c r="K3" s="8"/>
      <c r="L3" s="2"/>
      <c r="M3" s="2"/>
      <c r="N3" s="2"/>
      <c r="O3" s="2"/>
      <c r="P3" s="9"/>
    </row>
    <row r="4" spans="1:26" ht="23.25">
      <c r="A4" s="10"/>
      <c r="B4" s="2"/>
      <c r="C4" s="2"/>
      <c r="D4" s="2"/>
      <c r="E4" s="11"/>
      <c r="F4" s="11"/>
      <c r="G4" s="139"/>
      <c r="H4" s="139"/>
      <c r="I4" s="139"/>
      <c r="J4" s="11"/>
      <c r="K4" s="12"/>
      <c r="L4" s="20" t="s">
        <v>104</v>
      </c>
      <c r="M4" s="13" t="s">
        <v>84</v>
      </c>
      <c r="N4" s="88" t="s">
        <v>77</v>
      </c>
      <c r="O4" s="2"/>
      <c r="P4" s="2"/>
      <c r="Y4" s="1" t="s">
        <v>38</v>
      </c>
      <c r="Z4" s="1">
        <f>180/PI()</f>
        <v>57.29577951308232</v>
      </c>
    </row>
    <row r="5" spans="1:16" ht="6" customHeight="1">
      <c r="A5" s="14"/>
      <c r="B5" s="2"/>
      <c r="C5" s="2"/>
      <c r="D5" s="2"/>
      <c r="E5" s="2"/>
      <c r="F5" s="2"/>
      <c r="G5" s="2"/>
      <c r="H5" s="2"/>
      <c r="I5" s="2"/>
      <c r="J5" s="2"/>
      <c r="K5" s="15"/>
      <c r="L5" s="89"/>
      <c r="M5" s="9"/>
      <c r="N5" s="2"/>
      <c r="O5" s="2"/>
      <c r="P5" s="9"/>
    </row>
    <row r="6" spans="1:24" ht="18.75" customHeight="1">
      <c r="A6" s="3" t="s">
        <v>164</v>
      </c>
      <c r="B6" s="2"/>
      <c r="C6" s="132" t="str">
        <f>IF(Summary!B3="","",Summary!B3)</f>
        <v>14/15 June 2020</v>
      </c>
      <c r="D6" s="133"/>
      <c r="E6" s="133"/>
      <c r="F6" s="133"/>
      <c r="G6" s="133"/>
      <c r="H6" s="134"/>
      <c r="I6" s="16"/>
      <c r="J6" s="2"/>
      <c r="K6" s="17"/>
      <c r="L6" s="20" t="s">
        <v>105</v>
      </c>
      <c r="M6" s="18">
        <v>10</v>
      </c>
      <c r="N6" s="19"/>
      <c r="O6" s="86" t="s">
        <v>176</v>
      </c>
      <c r="P6" s="68">
        <f>SUM(N12:N61)</f>
        <v>0</v>
      </c>
      <c r="Q6" s="50" t="b">
        <f>IF(M4=70,"1",IF(M4=24,"2",IF(M4=23,"2",IF(M4=13,"5"))))</f>
        <v>0</v>
      </c>
      <c r="R6" s="1" t="b">
        <f>IF(M4=9,"5",IF(M4=6,"5",IF(M4=3,"5",IF(M4=1.3,"5"))))</f>
        <v>0</v>
      </c>
      <c r="S6" s="1" t="b">
        <f>IF(M4=1.2,"5",IF(M4=0.6,"5",IF(M4=0.7,"5")))</f>
        <v>0</v>
      </c>
      <c r="T6" s="29" t="s">
        <v>20</v>
      </c>
      <c r="X6" s="29" t="s">
        <v>21</v>
      </c>
    </row>
    <row r="7" spans="1:23" ht="5.25" customHeight="1">
      <c r="A7" s="3"/>
      <c r="B7" s="2"/>
      <c r="C7" s="9"/>
      <c r="D7" s="9"/>
      <c r="E7" s="9"/>
      <c r="F7" s="9"/>
      <c r="G7" s="9"/>
      <c r="H7" s="9"/>
      <c r="I7" s="9"/>
      <c r="J7" s="2"/>
      <c r="K7" s="20"/>
      <c r="L7" s="20"/>
      <c r="M7" s="9"/>
      <c r="N7" s="21"/>
      <c r="O7" s="2"/>
      <c r="P7" s="9"/>
      <c r="Q7" s="29"/>
      <c r="R7" s="29"/>
      <c r="S7" s="29"/>
      <c r="U7" s="29"/>
      <c r="V7" s="29"/>
      <c r="W7" s="29"/>
    </row>
    <row r="8" spans="1:24" ht="20.25">
      <c r="A8" s="3" t="s">
        <v>108</v>
      </c>
      <c r="B8" s="2"/>
      <c r="C8" s="135">
        <f>Summary!B24</f>
        <v>0</v>
      </c>
      <c r="D8" s="136"/>
      <c r="E8" s="9"/>
      <c r="F8" s="2"/>
      <c r="G8" s="9"/>
      <c r="H8" s="9"/>
      <c r="I8" s="88" t="s">
        <v>78</v>
      </c>
      <c r="J8" s="137">
        <f>Summary!B5</f>
        <v>0</v>
      </c>
      <c r="K8" s="138"/>
      <c r="L8" s="20" t="s">
        <v>47</v>
      </c>
      <c r="M8" s="30">
        <f>Summary!B15</f>
        <v>0</v>
      </c>
      <c r="N8" s="21"/>
      <c r="O8" s="2"/>
      <c r="P8" s="9"/>
      <c r="T8" s="1">
        <v>0</v>
      </c>
      <c r="X8" s="1">
        <v>0</v>
      </c>
    </row>
    <row r="9" spans="1:16" ht="6" customHeight="1" thickBot="1">
      <c r="A9" s="3"/>
      <c r="B9" s="2"/>
      <c r="C9" s="9"/>
      <c r="D9" s="9"/>
      <c r="E9" s="9"/>
      <c r="F9" s="9"/>
      <c r="G9" s="16"/>
      <c r="H9" s="16"/>
      <c r="I9" s="9"/>
      <c r="J9" s="2"/>
      <c r="K9" s="20"/>
      <c r="L9" s="3"/>
      <c r="M9" s="9"/>
      <c r="N9" s="21"/>
      <c r="O9" s="2"/>
      <c r="P9" s="9"/>
    </row>
    <row r="10" spans="1:49" ht="16.5" customHeight="1">
      <c r="A10" s="22" t="s">
        <v>160</v>
      </c>
      <c r="B10" s="26" t="s">
        <v>165</v>
      </c>
      <c r="C10" s="80" t="s">
        <v>97</v>
      </c>
      <c r="D10" s="73" t="s">
        <v>166</v>
      </c>
      <c r="E10" s="74"/>
      <c r="F10" s="76"/>
      <c r="G10" s="73" t="s">
        <v>166</v>
      </c>
      <c r="H10" s="74"/>
      <c r="I10" s="75"/>
      <c r="J10" s="77" t="s">
        <v>106</v>
      </c>
      <c r="K10" s="25" t="s">
        <v>39</v>
      </c>
      <c r="L10" s="26" t="s">
        <v>167</v>
      </c>
      <c r="M10" s="51" t="s">
        <v>168</v>
      </c>
      <c r="N10" s="26" t="s">
        <v>169</v>
      </c>
      <c r="O10" s="26" t="s">
        <v>170</v>
      </c>
      <c r="P10" s="52" t="s">
        <v>170</v>
      </c>
      <c r="Y10" s="1" t="s">
        <v>33</v>
      </c>
      <c r="Z10" s="1" t="s">
        <v>34</v>
      </c>
      <c r="AA10" s="1" t="s">
        <v>35</v>
      </c>
      <c r="AC10" s="1" t="s">
        <v>36</v>
      </c>
      <c r="AN10" s="1" t="s">
        <v>34</v>
      </c>
      <c r="AO10" s="1" t="s">
        <v>33</v>
      </c>
      <c r="AP10" s="1" t="s">
        <v>35</v>
      </c>
      <c r="AR10" s="1" t="s">
        <v>36</v>
      </c>
      <c r="AW10" s="1" t="s">
        <v>40</v>
      </c>
    </row>
    <row r="11" spans="1:57" s="29" customFormat="1" ht="16.5" customHeight="1" thickBot="1">
      <c r="A11" s="23"/>
      <c r="B11" s="24" t="s">
        <v>41</v>
      </c>
      <c r="C11" s="70" t="s">
        <v>171</v>
      </c>
      <c r="D11" s="126" t="s">
        <v>172</v>
      </c>
      <c r="E11" s="127"/>
      <c r="F11" s="127"/>
      <c r="G11" s="126" t="s">
        <v>173</v>
      </c>
      <c r="H11" s="127"/>
      <c r="I11" s="128"/>
      <c r="J11" s="78" t="s">
        <v>172</v>
      </c>
      <c r="K11" s="27"/>
      <c r="L11" s="24"/>
      <c r="M11" s="23" t="s">
        <v>95</v>
      </c>
      <c r="N11" s="28"/>
      <c r="O11" s="24" t="s">
        <v>174</v>
      </c>
      <c r="P11" s="53" t="s">
        <v>175</v>
      </c>
      <c r="T11" s="29" t="s">
        <v>20</v>
      </c>
      <c r="X11" s="29" t="s">
        <v>21</v>
      </c>
      <c r="Y11" s="29" t="s">
        <v>22</v>
      </c>
      <c r="Z11" s="29" t="s">
        <v>23</v>
      </c>
      <c r="AA11" s="29" t="s">
        <v>24</v>
      </c>
      <c r="AB11" s="29" t="s">
        <v>25</v>
      </c>
      <c r="AC11" s="29" t="s">
        <v>26</v>
      </c>
      <c r="AD11" s="29" t="s">
        <v>27</v>
      </c>
      <c r="AE11" s="29" t="s">
        <v>28</v>
      </c>
      <c r="AF11" s="29" t="s">
        <v>29</v>
      </c>
      <c r="AG11" s="29" t="s">
        <v>30</v>
      </c>
      <c r="AH11" s="29" t="s">
        <v>37</v>
      </c>
      <c r="AJ11" s="29" t="s">
        <v>31</v>
      </c>
      <c r="AK11" s="29" t="s">
        <v>32</v>
      </c>
      <c r="AN11" s="29" t="s">
        <v>22</v>
      </c>
      <c r="AO11" s="29" t="s">
        <v>23</v>
      </c>
      <c r="AP11" s="29" t="s">
        <v>24</v>
      </c>
      <c r="AQ11" s="29" t="s">
        <v>25</v>
      </c>
      <c r="AR11" s="29" t="s">
        <v>26</v>
      </c>
      <c r="AS11" s="29" t="s">
        <v>27</v>
      </c>
      <c r="AT11" s="29" t="s">
        <v>28</v>
      </c>
      <c r="AU11" s="29" t="s">
        <v>29</v>
      </c>
      <c r="AV11" s="29" t="s">
        <v>30</v>
      </c>
      <c r="AW11" s="29" t="s">
        <v>37</v>
      </c>
      <c r="BA11" s="29" t="s">
        <v>64</v>
      </c>
      <c r="BB11" s="29" t="s">
        <v>65</v>
      </c>
      <c r="BC11" s="29" t="s">
        <v>66</v>
      </c>
      <c r="BD11" s="29" t="s">
        <v>120</v>
      </c>
      <c r="BE11" s="29" t="s">
        <v>119</v>
      </c>
    </row>
    <row r="12" spans="1:57" ht="17.25" customHeight="1">
      <c r="A12" s="58"/>
      <c r="B12" s="59"/>
      <c r="C12" s="60"/>
      <c r="D12" s="71" t="s">
        <v>177</v>
      </c>
      <c r="E12" s="72">
        <v>0</v>
      </c>
      <c r="F12" s="65"/>
      <c r="G12" s="71" t="s">
        <v>177</v>
      </c>
      <c r="H12" s="72">
        <v>0</v>
      </c>
      <c r="I12" s="31" t="s">
        <v>0</v>
      </c>
      <c r="J12" s="62"/>
      <c r="K12" s="95"/>
      <c r="L12" s="66"/>
      <c r="M12" s="56">
        <f>IF(OR(E12&gt;1,H12&gt;1),AK12,0)</f>
        <v>0</v>
      </c>
      <c r="N12" s="57">
        <f>(IF(E12&gt;1,M12,0)*$M$6/2)+(IF(H12&gt;1,M12,0)*$M$6/2)</f>
        <v>0</v>
      </c>
      <c r="O12" s="79">
        <f aca="true" t="shared" si="0" ref="O12:O43">IF(K12&lt;&gt;0,AH12,"")</f>
      </c>
      <c r="P12" s="79">
        <f aca="true" t="shared" si="1" ref="P12:P43">IF(K12&lt;&gt;0,AW12,"")</f>
      </c>
      <c r="T12" s="1">
        <v>0</v>
      </c>
      <c r="X12" s="1">
        <v>0</v>
      </c>
      <c r="Y12" s="1">
        <f aca="true" t="shared" si="2" ref="Y12:Y43">$X$8/$Z$4</f>
        <v>0</v>
      </c>
      <c r="Z12" s="1">
        <f aca="true" t="shared" si="3" ref="Z12:Z43">X12/$Z$4</f>
        <v>0</v>
      </c>
      <c r="AA12" s="1">
        <f aca="true" t="shared" si="4" ref="AA12:AA43">(T12-$T$8)*2/$Z$4</f>
        <v>0</v>
      </c>
      <c r="AB12" s="1">
        <f aca="true" t="shared" si="5" ref="AB12:AB43">SIN(Y12)*SIN(Z12)+COS(Y12)*COS(Z12)*COS(AA12)</f>
        <v>1</v>
      </c>
      <c r="AC12" s="1">
        <f aca="true" t="shared" si="6" ref="AC12:AC43">ATAN(SQRT(1-AB12*AB12)/AB12)</f>
        <v>0</v>
      </c>
      <c r="AD12" s="1">
        <f aca="true" t="shared" si="7" ref="AD12:AD43">IF(AC12&lt;0,180/$Z$4+AC12,AC12)</f>
        <v>0</v>
      </c>
      <c r="AE12" s="1" t="b">
        <f aca="true" t="shared" si="8" ref="AE12:AE43">IF(Y12&lt;&gt;Z12,90*(1+ABS(Y12-Z12)/(Y12-Z12)))</f>
        <v>0</v>
      </c>
      <c r="AF12" s="1">
        <f aca="true" t="shared" si="9" ref="AF12:AF43">IF(AA12&lt;&gt;0,90+$Z$4*ATAN((SIN(Y12)*AB12-SIN(Z12))/(SIN(AA12)*COS(Y12)^2)),AE12*1)</f>
        <v>0</v>
      </c>
      <c r="AG12" s="1">
        <f aca="true" t="shared" si="10" ref="AG12:AG43">IF(SIN(AA12)&lt;0,AF12+180,AF12*1)</f>
        <v>0</v>
      </c>
      <c r="AH12" s="1">
        <f aca="true" t="shared" si="11" ref="AH12:AH43">INT(AG12)</f>
        <v>0</v>
      </c>
      <c r="AJ12" s="1">
        <f aca="true" t="shared" si="12" ref="AJ12:AJ43">6365.11*AD12</f>
        <v>0</v>
      </c>
      <c r="AK12" s="1">
        <f aca="true" t="shared" si="13" ref="AK12:AK43">IF(AJ12&lt;5,5,INT(AJ12+0.5))</f>
        <v>5</v>
      </c>
      <c r="AN12" s="1">
        <f aca="true" t="shared" si="14" ref="AN12:AN43">X12/$Z$4</f>
        <v>0</v>
      </c>
      <c r="AO12" s="1">
        <f aca="true" t="shared" si="15" ref="AO12:AO43">$X$8/$Z$4</f>
        <v>0</v>
      </c>
      <c r="AP12" s="1">
        <f aca="true" t="shared" si="16" ref="AP12:AP43">($T$8-T12)*2/$Z$4</f>
        <v>0</v>
      </c>
      <c r="AQ12" s="1">
        <f aca="true" t="shared" si="17" ref="AQ12:AQ43">SIN(AN12)*SIN(AO12)+COS(AN12)*COS(AO12)*COS(AP12)</f>
        <v>1</v>
      </c>
      <c r="AR12" s="1">
        <f aca="true" t="shared" si="18" ref="AR12:AR43">ATAN(SQRT(1-AQ12*AQ12)/AQ12)</f>
        <v>0</v>
      </c>
      <c r="AS12" s="1">
        <f aca="true" t="shared" si="19" ref="AS12:AS43">IF(AC12&lt;0,180/$Z$4+AC12,AC12)</f>
        <v>0</v>
      </c>
      <c r="AT12" s="1" t="b">
        <f aca="true" t="shared" si="20" ref="AT12:AT43">IF(AN12&lt;&gt;AO12,90*(1+ABS(AN12-AO12)/(AN12-AO12)))</f>
        <v>0</v>
      </c>
      <c r="AU12" s="1">
        <f aca="true" t="shared" si="21" ref="AU12:AU43">IF(AP12&lt;&gt;0,90+$Z$4*ATAN((SIN(AN12)*AQ12-SIN(AO12))/(SIN(AP12)*COS(AN12)^2)),AT12*1)</f>
        <v>0</v>
      </c>
      <c r="AV12" s="1">
        <f aca="true" t="shared" si="22" ref="AV12:AV43">IF(SIN(AP12)&lt;0,AU12+180,AU12*1)</f>
        <v>0</v>
      </c>
      <c r="AW12" s="1">
        <f aca="true" t="shared" si="23" ref="AW12:AW43">INT(AV12)</f>
        <v>0</v>
      </c>
      <c r="BA12" s="54">
        <f aca="true" t="shared" si="24" ref="BA12:BA43">M12</f>
        <v>0</v>
      </c>
      <c r="BB12" s="1">
        <f aca="true" t="shared" si="25" ref="BB12:BB43">C12</f>
        <v>0</v>
      </c>
      <c r="BC12" s="1">
        <f aca="true" t="shared" si="26" ref="BC12:BC43">K12</f>
        <v>0</v>
      </c>
      <c r="BD12" s="1">
        <v>0</v>
      </c>
      <c r="BE12" s="1">
        <v>0</v>
      </c>
    </row>
    <row r="13" spans="1:55" ht="16.5" customHeight="1">
      <c r="A13" s="58"/>
      <c r="B13" s="59"/>
      <c r="C13" s="60"/>
      <c r="D13" s="71" t="s">
        <v>177</v>
      </c>
      <c r="E13" s="72">
        <v>0</v>
      </c>
      <c r="F13" s="65"/>
      <c r="G13" s="71" t="s">
        <v>177</v>
      </c>
      <c r="H13" s="72">
        <v>0</v>
      </c>
      <c r="I13" s="31" t="s">
        <v>1</v>
      </c>
      <c r="J13" s="62"/>
      <c r="K13" s="95"/>
      <c r="L13" s="66"/>
      <c r="M13" s="56">
        <f aca="true" t="shared" si="27" ref="M13:M61">IF(OR(E13&gt;1,H13&gt;1),AK13,0)</f>
        <v>0</v>
      </c>
      <c r="N13" s="57">
        <f aca="true" t="shared" si="28" ref="N13:N61">(IF(E13&gt;1,M13,0)*$M$6/2)+(IF(H13&gt;1,M13,0)*$M$6/2)</f>
        <v>0</v>
      </c>
      <c r="O13" s="79">
        <f t="shared" si="0"/>
      </c>
      <c r="P13" s="79">
        <f t="shared" si="1"/>
      </c>
      <c r="T13" s="1">
        <v>0</v>
      </c>
      <c r="X13" s="1">
        <v>0</v>
      </c>
      <c r="Y13" s="1">
        <f t="shared" si="2"/>
        <v>0</v>
      </c>
      <c r="Z13" s="1">
        <f t="shared" si="3"/>
        <v>0</v>
      </c>
      <c r="AA13" s="1">
        <f t="shared" si="4"/>
        <v>0</v>
      </c>
      <c r="AB13" s="1">
        <f t="shared" si="5"/>
        <v>1</v>
      </c>
      <c r="AC13" s="1">
        <f t="shared" si="6"/>
        <v>0</v>
      </c>
      <c r="AD13" s="1">
        <f t="shared" si="7"/>
        <v>0</v>
      </c>
      <c r="AE13" s="1" t="b">
        <f t="shared" si="8"/>
        <v>0</v>
      </c>
      <c r="AF13" s="1">
        <f t="shared" si="9"/>
        <v>0</v>
      </c>
      <c r="AG13" s="1">
        <f t="shared" si="10"/>
        <v>0</v>
      </c>
      <c r="AH13" s="1">
        <f t="shared" si="11"/>
        <v>0</v>
      </c>
      <c r="AJ13" s="1">
        <f t="shared" si="12"/>
        <v>0</v>
      </c>
      <c r="AK13" s="1">
        <f t="shared" si="13"/>
        <v>5</v>
      </c>
      <c r="AN13" s="1">
        <f t="shared" si="14"/>
        <v>0</v>
      </c>
      <c r="AO13" s="1">
        <f t="shared" si="15"/>
        <v>0</v>
      </c>
      <c r="AP13" s="1">
        <f t="shared" si="16"/>
        <v>0</v>
      </c>
      <c r="AQ13" s="1">
        <f t="shared" si="17"/>
        <v>1</v>
      </c>
      <c r="AR13" s="1">
        <f t="shared" si="18"/>
        <v>0</v>
      </c>
      <c r="AS13" s="1">
        <f t="shared" si="19"/>
        <v>0</v>
      </c>
      <c r="AT13" s="1" t="b">
        <f t="shared" si="20"/>
        <v>0</v>
      </c>
      <c r="AU13" s="1">
        <f t="shared" si="21"/>
        <v>0</v>
      </c>
      <c r="AV13" s="1">
        <f t="shared" si="22"/>
        <v>0</v>
      </c>
      <c r="AW13" s="1">
        <f t="shared" si="23"/>
        <v>0</v>
      </c>
      <c r="BA13" s="54">
        <f t="shared" si="24"/>
        <v>0</v>
      </c>
      <c r="BB13" s="1">
        <f t="shared" si="25"/>
        <v>0</v>
      </c>
      <c r="BC13" s="1">
        <f t="shared" si="26"/>
        <v>0</v>
      </c>
    </row>
    <row r="14" spans="1:55" ht="16.5" customHeight="1">
      <c r="A14" s="58"/>
      <c r="B14" s="59"/>
      <c r="C14" s="60"/>
      <c r="D14" s="71" t="s">
        <v>177</v>
      </c>
      <c r="E14" s="72">
        <v>0</v>
      </c>
      <c r="F14" s="65"/>
      <c r="G14" s="71" t="s">
        <v>177</v>
      </c>
      <c r="H14" s="72">
        <v>0</v>
      </c>
      <c r="I14" s="31" t="s">
        <v>2</v>
      </c>
      <c r="J14" s="62"/>
      <c r="K14" s="95"/>
      <c r="L14" s="66"/>
      <c r="M14" s="56">
        <f t="shared" si="27"/>
        <v>0</v>
      </c>
      <c r="N14" s="57">
        <f t="shared" si="28"/>
        <v>0</v>
      </c>
      <c r="O14" s="79">
        <f t="shared" si="0"/>
      </c>
      <c r="P14" s="79">
        <f t="shared" si="1"/>
      </c>
      <c r="T14" s="1">
        <v>0</v>
      </c>
      <c r="X14" s="1">
        <v>0</v>
      </c>
      <c r="Y14" s="1">
        <f t="shared" si="2"/>
        <v>0</v>
      </c>
      <c r="Z14" s="1">
        <f t="shared" si="3"/>
        <v>0</v>
      </c>
      <c r="AA14" s="1">
        <f t="shared" si="4"/>
        <v>0</v>
      </c>
      <c r="AB14" s="1">
        <f t="shared" si="5"/>
        <v>1</v>
      </c>
      <c r="AC14" s="1">
        <f t="shared" si="6"/>
        <v>0</v>
      </c>
      <c r="AD14" s="1">
        <f t="shared" si="7"/>
        <v>0</v>
      </c>
      <c r="AE14" s="1" t="b">
        <f t="shared" si="8"/>
        <v>0</v>
      </c>
      <c r="AF14" s="1">
        <f t="shared" si="9"/>
        <v>0</v>
      </c>
      <c r="AG14" s="1">
        <f t="shared" si="10"/>
        <v>0</v>
      </c>
      <c r="AH14" s="1">
        <f t="shared" si="11"/>
        <v>0</v>
      </c>
      <c r="AJ14" s="1">
        <f t="shared" si="12"/>
        <v>0</v>
      </c>
      <c r="AK14" s="1">
        <f t="shared" si="13"/>
        <v>5</v>
      </c>
      <c r="AN14" s="1">
        <f t="shared" si="14"/>
        <v>0</v>
      </c>
      <c r="AO14" s="1">
        <f t="shared" si="15"/>
        <v>0</v>
      </c>
      <c r="AP14" s="1">
        <f t="shared" si="16"/>
        <v>0</v>
      </c>
      <c r="AQ14" s="1">
        <f t="shared" si="17"/>
        <v>1</v>
      </c>
      <c r="AR14" s="1">
        <f t="shared" si="18"/>
        <v>0</v>
      </c>
      <c r="AS14" s="1">
        <f t="shared" si="19"/>
        <v>0</v>
      </c>
      <c r="AT14" s="1" t="b">
        <f t="shared" si="20"/>
        <v>0</v>
      </c>
      <c r="AU14" s="1">
        <f t="shared" si="21"/>
        <v>0</v>
      </c>
      <c r="AV14" s="1">
        <f t="shared" si="22"/>
        <v>0</v>
      </c>
      <c r="AW14" s="1">
        <f t="shared" si="23"/>
        <v>0</v>
      </c>
      <c r="BA14" s="54">
        <f t="shared" si="24"/>
        <v>0</v>
      </c>
      <c r="BB14" s="1">
        <f t="shared" si="25"/>
        <v>0</v>
      </c>
      <c r="BC14" s="1">
        <f t="shared" si="26"/>
        <v>0</v>
      </c>
    </row>
    <row r="15" spans="1:55" ht="16.5" customHeight="1">
      <c r="A15" s="58"/>
      <c r="B15" s="59"/>
      <c r="C15" s="60"/>
      <c r="D15" s="71" t="s">
        <v>177</v>
      </c>
      <c r="E15" s="72">
        <v>0</v>
      </c>
      <c r="F15" s="65"/>
      <c r="G15" s="71" t="s">
        <v>177</v>
      </c>
      <c r="H15" s="72">
        <v>0</v>
      </c>
      <c r="I15" s="31" t="s">
        <v>3</v>
      </c>
      <c r="J15" s="62"/>
      <c r="K15" s="95"/>
      <c r="L15" s="66"/>
      <c r="M15" s="56">
        <f t="shared" si="27"/>
        <v>0</v>
      </c>
      <c r="N15" s="57">
        <f t="shared" si="28"/>
        <v>0</v>
      </c>
      <c r="O15" s="79">
        <f t="shared" si="0"/>
      </c>
      <c r="P15" s="79">
        <f t="shared" si="1"/>
      </c>
      <c r="T15" s="1">
        <v>0</v>
      </c>
      <c r="X15" s="1">
        <v>0</v>
      </c>
      <c r="Y15" s="1">
        <f t="shared" si="2"/>
        <v>0</v>
      </c>
      <c r="Z15" s="1">
        <f t="shared" si="3"/>
        <v>0</v>
      </c>
      <c r="AA15" s="1">
        <f t="shared" si="4"/>
        <v>0</v>
      </c>
      <c r="AB15" s="1">
        <f t="shared" si="5"/>
        <v>1</v>
      </c>
      <c r="AC15" s="1">
        <f t="shared" si="6"/>
        <v>0</v>
      </c>
      <c r="AD15" s="1">
        <f t="shared" si="7"/>
        <v>0</v>
      </c>
      <c r="AE15" s="1" t="b">
        <f t="shared" si="8"/>
        <v>0</v>
      </c>
      <c r="AF15" s="1">
        <f t="shared" si="9"/>
        <v>0</v>
      </c>
      <c r="AG15" s="1">
        <f t="shared" si="10"/>
        <v>0</v>
      </c>
      <c r="AH15" s="1">
        <f t="shared" si="11"/>
        <v>0</v>
      </c>
      <c r="AJ15" s="1">
        <f t="shared" si="12"/>
        <v>0</v>
      </c>
      <c r="AK15" s="1">
        <f t="shared" si="13"/>
        <v>5</v>
      </c>
      <c r="AN15" s="1">
        <f t="shared" si="14"/>
        <v>0</v>
      </c>
      <c r="AO15" s="1">
        <f t="shared" si="15"/>
        <v>0</v>
      </c>
      <c r="AP15" s="1">
        <f t="shared" si="16"/>
        <v>0</v>
      </c>
      <c r="AQ15" s="1">
        <f t="shared" si="17"/>
        <v>1</v>
      </c>
      <c r="AR15" s="1">
        <f t="shared" si="18"/>
        <v>0</v>
      </c>
      <c r="AS15" s="1">
        <f t="shared" si="19"/>
        <v>0</v>
      </c>
      <c r="AT15" s="1" t="b">
        <f t="shared" si="20"/>
        <v>0</v>
      </c>
      <c r="AU15" s="1">
        <f t="shared" si="21"/>
        <v>0</v>
      </c>
      <c r="AV15" s="1">
        <f t="shared" si="22"/>
        <v>0</v>
      </c>
      <c r="AW15" s="1">
        <f t="shared" si="23"/>
        <v>0</v>
      </c>
      <c r="BA15" s="54">
        <f t="shared" si="24"/>
        <v>0</v>
      </c>
      <c r="BB15" s="1">
        <f t="shared" si="25"/>
        <v>0</v>
      </c>
      <c r="BC15" s="1">
        <f t="shared" si="26"/>
        <v>0</v>
      </c>
    </row>
    <row r="16" spans="1:55" ht="16.5" customHeight="1">
      <c r="A16" s="58"/>
      <c r="B16" s="59"/>
      <c r="C16" s="60"/>
      <c r="D16" s="71" t="s">
        <v>177</v>
      </c>
      <c r="E16" s="72">
        <v>0</v>
      </c>
      <c r="F16" s="65"/>
      <c r="G16" s="71" t="s">
        <v>177</v>
      </c>
      <c r="H16" s="72">
        <v>0</v>
      </c>
      <c r="I16" s="31" t="s">
        <v>4</v>
      </c>
      <c r="J16" s="62"/>
      <c r="K16" s="95"/>
      <c r="L16" s="66"/>
      <c r="M16" s="56">
        <f t="shared" si="27"/>
        <v>0</v>
      </c>
      <c r="N16" s="57">
        <f t="shared" si="28"/>
        <v>0</v>
      </c>
      <c r="O16" s="79">
        <f t="shared" si="0"/>
      </c>
      <c r="P16" s="79">
        <f t="shared" si="1"/>
      </c>
      <c r="T16" s="1">
        <v>0</v>
      </c>
      <c r="X16" s="1">
        <v>0</v>
      </c>
      <c r="Y16" s="1">
        <f t="shared" si="2"/>
        <v>0</v>
      </c>
      <c r="Z16" s="1">
        <f t="shared" si="3"/>
        <v>0</v>
      </c>
      <c r="AA16" s="1">
        <f t="shared" si="4"/>
        <v>0</v>
      </c>
      <c r="AB16" s="1">
        <f t="shared" si="5"/>
        <v>1</v>
      </c>
      <c r="AC16" s="1">
        <f t="shared" si="6"/>
        <v>0</v>
      </c>
      <c r="AD16" s="1">
        <f t="shared" si="7"/>
        <v>0</v>
      </c>
      <c r="AE16" s="1" t="b">
        <f t="shared" si="8"/>
        <v>0</v>
      </c>
      <c r="AF16" s="1">
        <f t="shared" si="9"/>
        <v>0</v>
      </c>
      <c r="AG16" s="1">
        <f t="shared" si="10"/>
        <v>0</v>
      </c>
      <c r="AH16" s="1">
        <f t="shared" si="11"/>
        <v>0</v>
      </c>
      <c r="AJ16" s="1">
        <f t="shared" si="12"/>
        <v>0</v>
      </c>
      <c r="AK16" s="1">
        <f t="shared" si="13"/>
        <v>5</v>
      </c>
      <c r="AN16" s="1">
        <f t="shared" si="14"/>
        <v>0</v>
      </c>
      <c r="AO16" s="1">
        <f t="shared" si="15"/>
        <v>0</v>
      </c>
      <c r="AP16" s="1">
        <f t="shared" si="16"/>
        <v>0</v>
      </c>
      <c r="AQ16" s="1">
        <f t="shared" si="17"/>
        <v>1</v>
      </c>
      <c r="AR16" s="1">
        <f t="shared" si="18"/>
        <v>0</v>
      </c>
      <c r="AS16" s="1">
        <f t="shared" si="19"/>
        <v>0</v>
      </c>
      <c r="AT16" s="1" t="b">
        <f t="shared" si="20"/>
        <v>0</v>
      </c>
      <c r="AU16" s="1">
        <f t="shared" si="21"/>
        <v>0</v>
      </c>
      <c r="AV16" s="1">
        <f t="shared" si="22"/>
        <v>0</v>
      </c>
      <c r="AW16" s="1">
        <f t="shared" si="23"/>
        <v>0</v>
      </c>
      <c r="BA16" s="54">
        <f t="shared" si="24"/>
        <v>0</v>
      </c>
      <c r="BB16" s="1">
        <f t="shared" si="25"/>
        <v>0</v>
      </c>
      <c r="BC16" s="1">
        <f t="shared" si="26"/>
        <v>0</v>
      </c>
    </row>
    <row r="17" spans="1:55" ht="17.25" customHeight="1">
      <c r="A17" s="58"/>
      <c r="B17" s="59"/>
      <c r="C17" s="60"/>
      <c r="D17" s="71" t="s">
        <v>177</v>
      </c>
      <c r="E17" s="72">
        <v>0</v>
      </c>
      <c r="F17" s="65"/>
      <c r="G17" s="71" t="s">
        <v>177</v>
      </c>
      <c r="H17" s="72">
        <v>0</v>
      </c>
      <c r="I17" s="31" t="s">
        <v>5</v>
      </c>
      <c r="J17" s="62"/>
      <c r="K17" s="95"/>
      <c r="L17" s="66"/>
      <c r="M17" s="56">
        <f t="shared" si="27"/>
        <v>0</v>
      </c>
      <c r="N17" s="57">
        <f t="shared" si="28"/>
        <v>0</v>
      </c>
      <c r="O17" s="79">
        <f t="shared" si="0"/>
      </c>
      <c r="P17" s="79">
        <f t="shared" si="1"/>
      </c>
      <c r="T17" s="1">
        <v>0</v>
      </c>
      <c r="X17" s="1">
        <v>0</v>
      </c>
      <c r="Y17" s="1">
        <f t="shared" si="2"/>
        <v>0</v>
      </c>
      <c r="Z17" s="1">
        <f t="shared" si="3"/>
        <v>0</v>
      </c>
      <c r="AA17" s="1">
        <f t="shared" si="4"/>
        <v>0</v>
      </c>
      <c r="AB17" s="1">
        <f t="shared" si="5"/>
        <v>1</v>
      </c>
      <c r="AC17" s="1">
        <f t="shared" si="6"/>
        <v>0</v>
      </c>
      <c r="AD17" s="1">
        <f t="shared" si="7"/>
        <v>0</v>
      </c>
      <c r="AE17" s="1" t="b">
        <f t="shared" si="8"/>
        <v>0</v>
      </c>
      <c r="AF17" s="1">
        <f t="shared" si="9"/>
        <v>0</v>
      </c>
      <c r="AG17" s="1">
        <f t="shared" si="10"/>
        <v>0</v>
      </c>
      <c r="AH17" s="1">
        <f t="shared" si="11"/>
        <v>0</v>
      </c>
      <c r="AJ17" s="1">
        <f t="shared" si="12"/>
        <v>0</v>
      </c>
      <c r="AK17" s="1">
        <f t="shared" si="13"/>
        <v>5</v>
      </c>
      <c r="AN17" s="1">
        <f t="shared" si="14"/>
        <v>0</v>
      </c>
      <c r="AO17" s="1">
        <f t="shared" si="15"/>
        <v>0</v>
      </c>
      <c r="AP17" s="1">
        <f t="shared" si="16"/>
        <v>0</v>
      </c>
      <c r="AQ17" s="1">
        <f t="shared" si="17"/>
        <v>1</v>
      </c>
      <c r="AR17" s="1">
        <f t="shared" si="18"/>
        <v>0</v>
      </c>
      <c r="AS17" s="1">
        <f t="shared" si="19"/>
        <v>0</v>
      </c>
      <c r="AT17" s="1" t="b">
        <f t="shared" si="20"/>
        <v>0</v>
      </c>
      <c r="AU17" s="1">
        <f t="shared" si="21"/>
        <v>0</v>
      </c>
      <c r="AV17" s="1">
        <f t="shared" si="22"/>
        <v>0</v>
      </c>
      <c r="AW17" s="1">
        <f t="shared" si="23"/>
        <v>0</v>
      </c>
      <c r="BA17" s="54">
        <f t="shared" si="24"/>
        <v>0</v>
      </c>
      <c r="BB17" s="1">
        <f t="shared" si="25"/>
        <v>0</v>
      </c>
      <c r="BC17" s="1">
        <f t="shared" si="26"/>
        <v>0</v>
      </c>
    </row>
    <row r="18" spans="1:55" ht="16.5" customHeight="1">
      <c r="A18" s="58"/>
      <c r="B18" s="59"/>
      <c r="C18" s="60"/>
      <c r="D18" s="71" t="s">
        <v>177</v>
      </c>
      <c r="E18" s="72">
        <v>0</v>
      </c>
      <c r="F18" s="65"/>
      <c r="G18" s="71" t="s">
        <v>177</v>
      </c>
      <c r="H18" s="72">
        <v>0</v>
      </c>
      <c r="I18" s="31" t="s">
        <v>6</v>
      </c>
      <c r="J18" s="62"/>
      <c r="K18" s="95"/>
      <c r="L18" s="66"/>
      <c r="M18" s="56">
        <f t="shared" si="27"/>
        <v>0</v>
      </c>
      <c r="N18" s="57">
        <f t="shared" si="28"/>
        <v>0</v>
      </c>
      <c r="O18" s="79">
        <f t="shared" si="0"/>
      </c>
      <c r="P18" s="79">
        <f t="shared" si="1"/>
      </c>
      <c r="T18" s="1">
        <v>0</v>
      </c>
      <c r="X18" s="1">
        <v>0</v>
      </c>
      <c r="Y18" s="1">
        <f t="shared" si="2"/>
        <v>0</v>
      </c>
      <c r="Z18" s="1">
        <f t="shared" si="3"/>
        <v>0</v>
      </c>
      <c r="AA18" s="1">
        <f t="shared" si="4"/>
        <v>0</v>
      </c>
      <c r="AB18" s="1">
        <f t="shared" si="5"/>
        <v>1</v>
      </c>
      <c r="AC18" s="1">
        <f t="shared" si="6"/>
        <v>0</v>
      </c>
      <c r="AD18" s="1">
        <f t="shared" si="7"/>
        <v>0</v>
      </c>
      <c r="AE18" s="1" t="b">
        <f t="shared" si="8"/>
        <v>0</v>
      </c>
      <c r="AF18" s="1">
        <f t="shared" si="9"/>
        <v>0</v>
      </c>
      <c r="AG18" s="1">
        <f t="shared" si="10"/>
        <v>0</v>
      </c>
      <c r="AH18" s="1">
        <f t="shared" si="11"/>
        <v>0</v>
      </c>
      <c r="AJ18" s="1">
        <f t="shared" si="12"/>
        <v>0</v>
      </c>
      <c r="AK18" s="1">
        <f t="shared" si="13"/>
        <v>5</v>
      </c>
      <c r="AN18" s="1">
        <f t="shared" si="14"/>
        <v>0</v>
      </c>
      <c r="AO18" s="1">
        <f t="shared" si="15"/>
        <v>0</v>
      </c>
      <c r="AP18" s="1">
        <f t="shared" si="16"/>
        <v>0</v>
      </c>
      <c r="AQ18" s="1">
        <f t="shared" si="17"/>
        <v>1</v>
      </c>
      <c r="AR18" s="1">
        <f t="shared" si="18"/>
        <v>0</v>
      </c>
      <c r="AS18" s="1">
        <f t="shared" si="19"/>
        <v>0</v>
      </c>
      <c r="AT18" s="1" t="b">
        <f t="shared" si="20"/>
        <v>0</v>
      </c>
      <c r="AU18" s="1">
        <f t="shared" si="21"/>
        <v>0</v>
      </c>
      <c r="AV18" s="1">
        <f t="shared" si="22"/>
        <v>0</v>
      </c>
      <c r="AW18" s="1">
        <f t="shared" si="23"/>
        <v>0</v>
      </c>
      <c r="BA18" s="54">
        <f t="shared" si="24"/>
        <v>0</v>
      </c>
      <c r="BB18" s="1">
        <f t="shared" si="25"/>
        <v>0</v>
      </c>
      <c r="BC18" s="1">
        <f t="shared" si="26"/>
        <v>0</v>
      </c>
    </row>
    <row r="19" spans="1:55" ht="16.5" customHeight="1">
      <c r="A19" s="58"/>
      <c r="B19" s="59"/>
      <c r="C19" s="60"/>
      <c r="D19" s="71" t="s">
        <v>177</v>
      </c>
      <c r="E19" s="72">
        <v>0</v>
      </c>
      <c r="F19" s="65"/>
      <c r="G19" s="71" t="s">
        <v>177</v>
      </c>
      <c r="H19" s="72">
        <v>0</v>
      </c>
      <c r="I19" s="31" t="s">
        <v>7</v>
      </c>
      <c r="J19" s="62"/>
      <c r="K19" s="95"/>
      <c r="L19" s="66"/>
      <c r="M19" s="56">
        <f t="shared" si="27"/>
        <v>0</v>
      </c>
      <c r="N19" s="57">
        <f t="shared" si="28"/>
        <v>0</v>
      </c>
      <c r="O19" s="79">
        <f t="shared" si="0"/>
      </c>
      <c r="P19" s="79">
        <f t="shared" si="1"/>
      </c>
      <c r="T19" s="1">
        <v>0</v>
      </c>
      <c r="X19" s="1">
        <v>0</v>
      </c>
      <c r="Y19" s="1">
        <f t="shared" si="2"/>
        <v>0</v>
      </c>
      <c r="Z19" s="1">
        <f t="shared" si="3"/>
        <v>0</v>
      </c>
      <c r="AA19" s="1">
        <f t="shared" si="4"/>
        <v>0</v>
      </c>
      <c r="AB19" s="1">
        <f t="shared" si="5"/>
        <v>1</v>
      </c>
      <c r="AC19" s="1">
        <f t="shared" si="6"/>
        <v>0</v>
      </c>
      <c r="AD19" s="1">
        <f t="shared" si="7"/>
        <v>0</v>
      </c>
      <c r="AE19" s="1" t="b">
        <f t="shared" si="8"/>
        <v>0</v>
      </c>
      <c r="AF19" s="1">
        <f t="shared" si="9"/>
        <v>0</v>
      </c>
      <c r="AG19" s="1">
        <f t="shared" si="10"/>
        <v>0</v>
      </c>
      <c r="AH19" s="1">
        <f t="shared" si="11"/>
        <v>0</v>
      </c>
      <c r="AJ19" s="1">
        <f t="shared" si="12"/>
        <v>0</v>
      </c>
      <c r="AK19" s="1">
        <f t="shared" si="13"/>
        <v>5</v>
      </c>
      <c r="AN19" s="1">
        <f t="shared" si="14"/>
        <v>0</v>
      </c>
      <c r="AO19" s="1">
        <f t="shared" si="15"/>
        <v>0</v>
      </c>
      <c r="AP19" s="1">
        <f t="shared" si="16"/>
        <v>0</v>
      </c>
      <c r="AQ19" s="1">
        <f t="shared" si="17"/>
        <v>1</v>
      </c>
      <c r="AR19" s="1">
        <f t="shared" si="18"/>
        <v>0</v>
      </c>
      <c r="AS19" s="1">
        <f t="shared" si="19"/>
        <v>0</v>
      </c>
      <c r="AT19" s="1" t="b">
        <f t="shared" si="20"/>
        <v>0</v>
      </c>
      <c r="AU19" s="1">
        <f t="shared" si="21"/>
        <v>0</v>
      </c>
      <c r="AV19" s="1">
        <f t="shared" si="22"/>
        <v>0</v>
      </c>
      <c r="AW19" s="1">
        <f t="shared" si="23"/>
        <v>0</v>
      </c>
      <c r="BA19" s="54">
        <f t="shared" si="24"/>
        <v>0</v>
      </c>
      <c r="BB19" s="1">
        <f t="shared" si="25"/>
        <v>0</v>
      </c>
      <c r="BC19" s="1">
        <f t="shared" si="26"/>
        <v>0</v>
      </c>
    </row>
    <row r="20" spans="1:55" ht="16.5" customHeight="1">
      <c r="A20" s="58"/>
      <c r="B20" s="59"/>
      <c r="C20" s="60"/>
      <c r="D20" s="71" t="s">
        <v>177</v>
      </c>
      <c r="E20" s="72">
        <v>0</v>
      </c>
      <c r="F20" s="65"/>
      <c r="G20" s="71" t="s">
        <v>177</v>
      </c>
      <c r="H20" s="72">
        <v>0</v>
      </c>
      <c r="I20" s="31" t="s">
        <v>8</v>
      </c>
      <c r="J20" s="62"/>
      <c r="K20" s="95"/>
      <c r="L20" s="66"/>
      <c r="M20" s="56">
        <f t="shared" si="27"/>
        <v>0</v>
      </c>
      <c r="N20" s="57">
        <f t="shared" si="28"/>
        <v>0</v>
      </c>
      <c r="O20" s="79">
        <f t="shared" si="0"/>
      </c>
      <c r="P20" s="79">
        <f t="shared" si="1"/>
      </c>
      <c r="T20" s="1">
        <v>0</v>
      </c>
      <c r="X20" s="1">
        <v>0</v>
      </c>
      <c r="Y20" s="1">
        <f t="shared" si="2"/>
        <v>0</v>
      </c>
      <c r="Z20" s="1">
        <f t="shared" si="3"/>
        <v>0</v>
      </c>
      <c r="AA20" s="1">
        <f t="shared" si="4"/>
        <v>0</v>
      </c>
      <c r="AB20" s="1">
        <f t="shared" si="5"/>
        <v>1</v>
      </c>
      <c r="AC20" s="1">
        <f t="shared" si="6"/>
        <v>0</v>
      </c>
      <c r="AD20" s="1">
        <f t="shared" si="7"/>
        <v>0</v>
      </c>
      <c r="AE20" s="1" t="b">
        <f t="shared" si="8"/>
        <v>0</v>
      </c>
      <c r="AF20" s="1">
        <f t="shared" si="9"/>
        <v>0</v>
      </c>
      <c r="AG20" s="1">
        <f t="shared" si="10"/>
        <v>0</v>
      </c>
      <c r="AH20" s="1">
        <f t="shared" si="11"/>
        <v>0</v>
      </c>
      <c r="AJ20" s="1">
        <f t="shared" si="12"/>
        <v>0</v>
      </c>
      <c r="AK20" s="1">
        <f t="shared" si="13"/>
        <v>5</v>
      </c>
      <c r="AN20" s="1">
        <f t="shared" si="14"/>
        <v>0</v>
      </c>
      <c r="AO20" s="1">
        <f t="shared" si="15"/>
        <v>0</v>
      </c>
      <c r="AP20" s="1">
        <f t="shared" si="16"/>
        <v>0</v>
      </c>
      <c r="AQ20" s="1">
        <f t="shared" si="17"/>
        <v>1</v>
      </c>
      <c r="AR20" s="1">
        <f t="shared" si="18"/>
        <v>0</v>
      </c>
      <c r="AS20" s="1">
        <f t="shared" si="19"/>
        <v>0</v>
      </c>
      <c r="AT20" s="1" t="b">
        <f t="shared" si="20"/>
        <v>0</v>
      </c>
      <c r="AU20" s="1">
        <f t="shared" si="21"/>
        <v>0</v>
      </c>
      <c r="AV20" s="1">
        <f t="shared" si="22"/>
        <v>0</v>
      </c>
      <c r="AW20" s="1">
        <f t="shared" si="23"/>
        <v>0</v>
      </c>
      <c r="BA20" s="54">
        <f t="shared" si="24"/>
        <v>0</v>
      </c>
      <c r="BB20" s="1">
        <f t="shared" si="25"/>
        <v>0</v>
      </c>
      <c r="BC20" s="1">
        <f t="shared" si="26"/>
        <v>0</v>
      </c>
    </row>
    <row r="21" spans="1:55" ht="16.5" customHeight="1">
      <c r="A21" s="58"/>
      <c r="B21" s="59"/>
      <c r="C21" s="60"/>
      <c r="D21" s="71" t="s">
        <v>177</v>
      </c>
      <c r="E21" s="72">
        <v>0</v>
      </c>
      <c r="F21" s="65"/>
      <c r="G21" s="71" t="s">
        <v>177</v>
      </c>
      <c r="H21" s="72">
        <v>0</v>
      </c>
      <c r="I21" s="31" t="s">
        <v>9</v>
      </c>
      <c r="J21" s="62"/>
      <c r="K21" s="95"/>
      <c r="L21" s="66"/>
      <c r="M21" s="56">
        <f t="shared" si="27"/>
        <v>0</v>
      </c>
      <c r="N21" s="57">
        <f t="shared" si="28"/>
        <v>0</v>
      </c>
      <c r="O21" s="79">
        <f t="shared" si="0"/>
      </c>
      <c r="P21" s="79">
        <f t="shared" si="1"/>
      </c>
      <c r="T21" s="1">
        <v>0</v>
      </c>
      <c r="X21" s="1">
        <v>0</v>
      </c>
      <c r="Y21" s="1">
        <f t="shared" si="2"/>
        <v>0</v>
      </c>
      <c r="Z21" s="1">
        <f t="shared" si="3"/>
        <v>0</v>
      </c>
      <c r="AA21" s="1">
        <f t="shared" si="4"/>
        <v>0</v>
      </c>
      <c r="AB21" s="1">
        <f t="shared" si="5"/>
        <v>1</v>
      </c>
      <c r="AC21" s="1">
        <f t="shared" si="6"/>
        <v>0</v>
      </c>
      <c r="AD21" s="1">
        <f t="shared" si="7"/>
        <v>0</v>
      </c>
      <c r="AE21" s="1" t="b">
        <f t="shared" si="8"/>
        <v>0</v>
      </c>
      <c r="AF21" s="1">
        <f t="shared" si="9"/>
        <v>0</v>
      </c>
      <c r="AG21" s="1">
        <f t="shared" si="10"/>
        <v>0</v>
      </c>
      <c r="AH21" s="1">
        <f t="shared" si="11"/>
        <v>0</v>
      </c>
      <c r="AJ21" s="1">
        <f t="shared" si="12"/>
        <v>0</v>
      </c>
      <c r="AK21" s="1">
        <f t="shared" si="13"/>
        <v>5</v>
      </c>
      <c r="AN21" s="1">
        <f t="shared" si="14"/>
        <v>0</v>
      </c>
      <c r="AO21" s="1">
        <f t="shared" si="15"/>
        <v>0</v>
      </c>
      <c r="AP21" s="1">
        <f t="shared" si="16"/>
        <v>0</v>
      </c>
      <c r="AQ21" s="1">
        <f t="shared" si="17"/>
        <v>1</v>
      </c>
      <c r="AR21" s="1">
        <f t="shared" si="18"/>
        <v>0</v>
      </c>
      <c r="AS21" s="1">
        <f t="shared" si="19"/>
        <v>0</v>
      </c>
      <c r="AT21" s="1" t="b">
        <f t="shared" si="20"/>
        <v>0</v>
      </c>
      <c r="AU21" s="1">
        <f t="shared" si="21"/>
        <v>0</v>
      </c>
      <c r="AV21" s="1">
        <f t="shared" si="22"/>
        <v>0</v>
      </c>
      <c r="AW21" s="1">
        <f t="shared" si="23"/>
        <v>0</v>
      </c>
      <c r="BA21" s="54">
        <f t="shared" si="24"/>
        <v>0</v>
      </c>
      <c r="BB21" s="1">
        <f t="shared" si="25"/>
        <v>0</v>
      </c>
      <c r="BC21" s="1">
        <f t="shared" si="26"/>
        <v>0</v>
      </c>
    </row>
    <row r="22" spans="1:55" ht="17.25" customHeight="1">
      <c r="A22" s="58"/>
      <c r="B22" s="59"/>
      <c r="C22" s="60"/>
      <c r="D22" s="71" t="s">
        <v>177</v>
      </c>
      <c r="E22" s="72">
        <v>0</v>
      </c>
      <c r="F22" s="65"/>
      <c r="G22" s="71" t="s">
        <v>177</v>
      </c>
      <c r="H22" s="72">
        <v>0</v>
      </c>
      <c r="I22" s="31" t="s">
        <v>10</v>
      </c>
      <c r="J22" s="62"/>
      <c r="K22" s="95"/>
      <c r="L22" s="66"/>
      <c r="M22" s="56">
        <f t="shared" si="27"/>
        <v>0</v>
      </c>
      <c r="N22" s="57">
        <f t="shared" si="28"/>
        <v>0</v>
      </c>
      <c r="O22" s="79">
        <f t="shared" si="0"/>
      </c>
      <c r="P22" s="79">
        <f t="shared" si="1"/>
      </c>
      <c r="T22" s="1">
        <v>0</v>
      </c>
      <c r="X22" s="1">
        <v>0</v>
      </c>
      <c r="Y22" s="1">
        <f t="shared" si="2"/>
        <v>0</v>
      </c>
      <c r="Z22" s="1">
        <f t="shared" si="3"/>
        <v>0</v>
      </c>
      <c r="AA22" s="1">
        <f t="shared" si="4"/>
        <v>0</v>
      </c>
      <c r="AB22" s="1">
        <f t="shared" si="5"/>
        <v>1</v>
      </c>
      <c r="AC22" s="1">
        <f t="shared" si="6"/>
        <v>0</v>
      </c>
      <c r="AD22" s="1">
        <f t="shared" si="7"/>
        <v>0</v>
      </c>
      <c r="AE22" s="1" t="b">
        <f t="shared" si="8"/>
        <v>0</v>
      </c>
      <c r="AF22" s="1">
        <f t="shared" si="9"/>
        <v>0</v>
      </c>
      <c r="AG22" s="1">
        <f t="shared" si="10"/>
        <v>0</v>
      </c>
      <c r="AH22" s="1">
        <f t="shared" si="11"/>
        <v>0</v>
      </c>
      <c r="AJ22" s="1">
        <f t="shared" si="12"/>
        <v>0</v>
      </c>
      <c r="AK22" s="1">
        <f t="shared" si="13"/>
        <v>5</v>
      </c>
      <c r="AN22" s="1">
        <f t="shared" si="14"/>
        <v>0</v>
      </c>
      <c r="AO22" s="1">
        <f t="shared" si="15"/>
        <v>0</v>
      </c>
      <c r="AP22" s="1">
        <f t="shared" si="16"/>
        <v>0</v>
      </c>
      <c r="AQ22" s="1">
        <f t="shared" si="17"/>
        <v>1</v>
      </c>
      <c r="AR22" s="1">
        <f t="shared" si="18"/>
        <v>0</v>
      </c>
      <c r="AS22" s="1">
        <f t="shared" si="19"/>
        <v>0</v>
      </c>
      <c r="AT22" s="1" t="b">
        <f t="shared" si="20"/>
        <v>0</v>
      </c>
      <c r="AU22" s="1">
        <f t="shared" si="21"/>
        <v>0</v>
      </c>
      <c r="AV22" s="1">
        <f t="shared" si="22"/>
        <v>0</v>
      </c>
      <c r="AW22" s="1">
        <f t="shared" si="23"/>
        <v>0</v>
      </c>
      <c r="BA22" s="54">
        <f t="shared" si="24"/>
        <v>0</v>
      </c>
      <c r="BB22" s="1">
        <f t="shared" si="25"/>
        <v>0</v>
      </c>
      <c r="BC22" s="1">
        <f t="shared" si="26"/>
        <v>0</v>
      </c>
    </row>
    <row r="23" spans="1:55" ht="17.25" customHeight="1">
      <c r="A23" s="58"/>
      <c r="B23" s="59"/>
      <c r="C23" s="60"/>
      <c r="D23" s="71" t="s">
        <v>177</v>
      </c>
      <c r="E23" s="72">
        <v>0</v>
      </c>
      <c r="F23" s="65"/>
      <c r="G23" s="71" t="s">
        <v>177</v>
      </c>
      <c r="H23" s="72">
        <v>0</v>
      </c>
      <c r="I23" s="31" t="s">
        <v>11</v>
      </c>
      <c r="J23" s="62"/>
      <c r="K23" s="95"/>
      <c r="L23" s="66"/>
      <c r="M23" s="56">
        <f t="shared" si="27"/>
        <v>0</v>
      </c>
      <c r="N23" s="57">
        <f t="shared" si="28"/>
        <v>0</v>
      </c>
      <c r="O23" s="79">
        <f t="shared" si="0"/>
      </c>
      <c r="P23" s="79">
        <f t="shared" si="1"/>
      </c>
      <c r="T23" s="1">
        <v>0</v>
      </c>
      <c r="X23" s="1">
        <v>0</v>
      </c>
      <c r="Y23" s="1">
        <f t="shared" si="2"/>
        <v>0</v>
      </c>
      <c r="Z23" s="1">
        <f t="shared" si="3"/>
        <v>0</v>
      </c>
      <c r="AA23" s="1">
        <f t="shared" si="4"/>
        <v>0</v>
      </c>
      <c r="AB23" s="1">
        <f t="shared" si="5"/>
        <v>1</v>
      </c>
      <c r="AC23" s="1">
        <f t="shared" si="6"/>
        <v>0</v>
      </c>
      <c r="AD23" s="1">
        <f t="shared" si="7"/>
        <v>0</v>
      </c>
      <c r="AE23" s="1" t="b">
        <f t="shared" si="8"/>
        <v>0</v>
      </c>
      <c r="AF23" s="1">
        <f t="shared" si="9"/>
        <v>0</v>
      </c>
      <c r="AG23" s="1">
        <f t="shared" si="10"/>
        <v>0</v>
      </c>
      <c r="AH23" s="1">
        <f t="shared" si="11"/>
        <v>0</v>
      </c>
      <c r="AJ23" s="1">
        <f t="shared" si="12"/>
        <v>0</v>
      </c>
      <c r="AK23" s="1">
        <f t="shared" si="13"/>
        <v>5</v>
      </c>
      <c r="AN23" s="1">
        <f t="shared" si="14"/>
        <v>0</v>
      </c>
      <c r="AO23" s="1">
        <f t="shared" si="15"/>
        <v>0</v>
      </c>
      <c r="AP23" s="1">
        <f t="shared" si="16"/>
        <v>0</v>
      </c>
      <c r="AQ23" s="1">
        <f t="shared" si="17"/>
        <v>1</v>
      </c>
      <c r="AR23" s="1">
        <f t="shared" si="18"/>
        <v>0</v>
      </c>
      <c r="AS23" s="1">
        <f t="shared" si="19"/>
        <v>0</v>
      </c>
      <c r="AT23" s="1" t="b">
        <f t="shared" si="20"/>
        <v>0</v>
      </c>
      <c r="AU23" s="1">
        <f t="shared" si="21"/>
        <v>0</v>
      </c>
      <c r="AV23" s="1">
        <f t="shared" si="22"/>
        <v>0</v>
      </c>
      <c r="AW23" s="1">
        <f t="shared" si="23"/>
        <v>0</v>
      </c>
      <c r="BA23" s="54">
        <f t="shared" si="24"/>
        <v>0</v>
      </c>
      <c r="BB23" s="1">
        <f t="shared" si="25"/>
        <v>0</v>
      </c>
      <c r="BC23" s="1">
        <f t="shared" si="26"/>
        <v>0</v>
      </c>
    </row>
    <row r="24" spans="1:55" ht="17.25" customHeight="1">
      <c r="A24" s="58"/>
      <c r="B24" s="59"/>
      <c r="C24" s="60"/>
      <c r="D24" s="71" t="s">
        <v>177</v>
      </c>
      <c r="E24" s="72">
        <v>0</v>
      </c>
      <c r="F24" s="65"/>
      <c r="G24" s="71" t="s">
        <v>177</v>
      </c>
      <c r="H24" s="72">
        <v>0</v>
      </c>
      <c r="I24" s="31" t="s">
        <v>12</v>
      </c>
      <c r="J24" s="62"/>
      <c r="K24" s="95"/>
      <c r="L24" s="66"/>
      <c r="M24" s="56">
        <f t="shared" si="27"/>
        <v>0</v>
      </c>
      <c r="N24" s="57">
        <f t="shared" si="28"/>
        <v>0</v>
      </c>
      <c r="O24" s="79">
        <f t="shared" si="0"/>
      </c>
      <c r="P24" s="79">
        <f t="shared" si="1"/>
      </c>
      <c r="T24" s="1">
        <v>0</v>
      </c>
      <c r="X24" s="1">
        <v>0</v>
      </c>
      <c r="Y24" s="1">
        <f t="shared" si="2"/>
        <v>0</v>
      </c>
      <c r="Z24" s="1">
        <f t="shared" si="3"/>
        <v>0</v>
      </c>
      <c r="AA24" s="1">
        <f t="shared" si="4"/>
        <v>0</v>
      </c>
      <c r="AB24" s="1">
        <f t="shared" si="5"/>
        <v>1</v>
      </c>
      <c r="AC24" s="1">
        <f t="shared" si="6"/>
        <v>0</v>
      </c>
      <c r="AD24" s="1">
        <f t="shared" si="7"/>
        <v>0</v>
      </c>
      <c r="AE24" s="1" t="b">
        <f t="shared" si="8"/>
        <v>0</v>
      </c>
      <c r="AF24" s="1">
        <f t="shared" si="9"/>
        <v>0</v>
      </c>
      <c r="AG24" s="1">
        <f t="shared" si="10"/>
        <v>0</v>
      </c>
      <c r="AH24" s="1">
        <f t="shared" si="11"/>
        <v>0</v>
      </c>
      <c r="AJ24" s="1">
        <f t="shared" si="12"/>
        <v>0</v>
      </c>
      <c r="AK24" s="1">
        <f t="shared" si="13"/>
        <v>5</v>
      </c>
      <c r="AN24" s="1">
        <f t="shared" si="14"/>
        <v>0</v>
      </c>
      <c r="AO24" s="1">
        <f t="shared" si="15"/>
        <v>0</v>
      </c>
      <c r="AP24" s="1">
        <f t="shared" si="16"/>
        <v>0</v>
      </c>
      <c r="AQ24" s="1">
        <f t="shared" si="17"/>
        <v>1</v>
      </c>
      <c r="AR24" s="1">
        <f t="shared" si="18"/>
        <v>0</v>
      </c>
      <c r="AS24" s="1">
        <f t="shared" si="19"/>
        <v>0</v>
      </c>
      <c r="AT24" s="1" t="b">
        <f t="shared" si="20"/>
        <v>0</v>
      </c>
      <c r="AU24" s="1">
        <f t="shared" si="21"/>
        <v>0</v>
      </c>
      <c r="AV24" s="1">
        <f t="shared" si="22"/>
        <v>0</v>
      </c>
      <c r="AW24" s="1">
        <f t="shared" si="23"/>
        <v>0</v>
      </c>
      <c r="BA24" s="54">
        <f t="shared" si="24"/>
        <v>0</v>
      </c>
      <c r="BB24" s="1">
        <f t="shared" si="25"/>
        <v>0</v>
      </c>
      <c r="BC24" s="1">
        <f t="shared" si="26"/>
        <v>0</v>
      </c>
    </row>
    <row r="25" spans="1:55" ht="17.25" customHeight="1">
      <c r="A25" s="58"/>
      <c r="B25" s="59"/>
      <c r="C25" s="60"/>
      <c r="D25" s="71" t="s">
        <v>177</v>
      </c>
      <c r="E25" s="72">
        <v>0</v>
      </c>
      <c r="F25" s="62"/>
      <c r="G25" s="71" t="s">
        <v>177</v>
      </c>
      <c r="H25" s="72">
        <v>0</v>
      </c>
      <c r="I25" s="31" t="s">
        <v>13</v>
      </c>
      <c r="J25" s="62"/>
      <c r="K25" s="95"/>
      <c r="L25" s="67"/>
      <c r="M25" s="56">
        <f t="shared" si="27"/>
        <v>0</v>
      </c>
      <c r="N25" s="57">
        <f t="shared" si="28"/>
        <v>0</v>
      </c>
      <c r="O25" s="79">
        <f t="shared" si="0"/>
      </c>
      <c r="P25" s="79">
        <f t="shared" si="1"/>
      </c>
      <c r="T25" s="1">
        <v>0</v>
      </c>
      <c r="X25" s="1">
        <v>0</v>
      </c>
      <c r="Y25" s="1">
        <f t="shared" si="2"/>
        <v>0</v>
      </c>
      <c r="Z25" s="1">
        <f t="shared" si="3"/>
        <v>0</v>
      </c>
      <c r="AA25" s="1">
        <f t="shared" si="4"/>
        <v>0</v>
      </c>
      <c r="AB25" s="1">
        <f t="shared" si="5"/>
        <v>1</v>
      </c>
      <c r="AC25" s="1">
        <f t="shared" si="6"/>
        <v>0</v>
      </c>
      <c r="AD25" s="1">
        <f t="shared" si="7"/>
        <v>0</v>
      </c>
      <c r="AE25" s="1" t="b">
        <f t="shared" si="8"/>
        <v>0</v>
      </c>
      <c r="AF25" s="1">
        <f t="shared" si="9"/>
        <v>0</v>
      </c>
      <c r="AG25" s="1">
        <f t="shared" si="10"/>
        <v>0</v>
      </c>
      <c r="AH25" s="1">
        <f t="shared" si="11"/>
        <v>0</v>
      </c>
      <c r="AJ25" s="1">
        <f t="shared" si="12"/>
        <v>0</v>
      </c>
      <c r="AK25" s="1">
        <f t="shared" si="13"/>
        <v>5</v>
      </c>
      <c r="AN25" s="1">
        <f t="shared" si="14"/>
        <v>0</v>
      </c>
      <c r="AO25" s="1">
        <f t="shared" si="15"/>
        <v>0</v>
      </c>
      <c r="AP25" s="1">
        <f t="shared" si="16"/>
        <v>0</v>
      </c>
      <c r="AQ25" s="1">
        <f t="shared" si="17"/>
        <v>1</v>
      </c>
      <c r="AR25" s="1">
        <f t="shared" si="18"/>
        <v>0</v>
      </c>
      <c r="AS25" s="1">
        <f t="shared" si="19"/>
        <v>0</v>
      </c>
      <c r="AT25" s="1" t="b">
        <f t="shared" si="20"/>
        <v>0</v>
      </c>
      <c r="AU25" s="1">
        <f t="shared" si="21"/>
        <v>0</v>
      </c>
      <c r="AV25" s="1">
        <f t="shared" si="22"/>
        <v>0</v>
      </c>
      <c r="AW25" s="1">
        <f t="shared" si="23"/>
        <v>0</v>
      </c>
      <c r="BA25" s="54">
        <f t="shared" si="24"/>
        <v>0</v>
      </c>
      <c r="BB25" s="1">
        <f t="shared" si="25"/>
        <v>0</v>
      </c>
      <c r="BC25" s="1">
        <f t="shared" si="26"/>
        <v>0</v>
      </c>
    </row>
    <row r="26" spans="1:55" ht="17.25" customHeight="1">
      <c r="A26" s="61"/>
      <c r="B26" s="62"/>
      <c r="C26" s="63"/>
      <c r="D26" s="71" t="s">
        <v>177</v>
      </c>
      <c r="E26" s="72">
        <v>0</v>
      </c>
      <c r="F26" s="62"/>
      <c r="G26" s="71" t="s">
        <v>177</v>
      </c>
      <c r="H26" s="72">
        <v>0</v>
      </c>
      <c r="I26" s="32" t="s">
        <v>14</v>
      </c>
      <c r="J26" s="62"/>
      <c r="K26" s="95"/>
      <c r="L26" s="66"/>
      <c r="M26" s="56">
        <f t="shared" si="27"/>
        <v>0</v>
      </c>
      <c r="N26" s="57">
        <f t="shared" si="28"/>
        <v>0</v>
      </c>
      <c r="O26" s="79">
        <f t="shared" si="0"/>
      </c>
      <c r="P26" s="79">
        <f t="shared" si="1"/>
      </c>
      <c r="T26" s="1">
        <v>0</v>
      </c>
      <c r="X26" s="1">
        <v>0</v>
      </c>
      <c r="Y26" s="1">
        <f t="shared" si="2"/>
        <v>0</v>
      </c>
      <c r="Z26" s="1">
        <f t="shared" si="3"/>
        <v>0</v>
      </c>
      <c r="AA26" s="1">
        <f t="shared" si="4"/>
        <v>0</v>
      </c>
      <c r="AB26" s="1">
        <f t="shared" si="5"/>
        <v>1</v>
      </c>
      <c r="AC26" s="1">
        <f t="shared" si="6"/>
        <v>0</v>
      </c>
      <c r="AD26" s="1">
        <f t="shared" si="7"/>
        <v>0</v>
      </c>
      <c r="AE26" s="1" t="b">
        <f t="shared" si="8"/>
        <v>0</v>
      </c>
      <c r="AF26" s="1">
        <f t="shared" si="9"/>
        <v>0</v>
      </c>
      <c r="AG26" s="1">
        <f t="shared" si="10"/>
        <v>0</v>
      </c>
      <c r="AH26" s="1">
        <f t="shared" si="11"/>
        <v>0</v>
      </c>
      <c r="AJ26" s="1">
        <f t="shared" si="12"/>
        <v>0</v>
      </c>
      <c r="AK26" s="1">
        <f t="shared" si="13"/>
        <v>5</v>
      </c>
      <c r="AN26" s="1">
        <f t="shared" si="14"/>
        <v>0</v>
      </c>
      <c r="AO26" s="1">
        <f t="shared" si="15"/>
        <v>0</v>
      </c>
      <c r="AP26" s="1">
        <f t="shared" si="16"/>
        <v>0</v>
      </c>
      <c r="AQ26" s="1">
        <f t="shared" si="17"/>
        <v>1</v>
      </c>
      <c r="AR26" s="1">
        <f t="shared" si="18"/>
        <v>0</v>
      </c>
      <c r="AS26" s="1">
        <f t="shared" si="19"/>
        <v>0</v>
      </c>
      <c r="AT26" s="1" t="b">
        <f t="shared" si="20"/>
        <v>0</v>
      </c>
      <c r="AU26" s="1">
        <f t="shared" si="21"/>
        <v>0</v>
      </c>
      <c r="AV26" s="1">
        <f t="shared" si="22"/>
        <v>0</v>
      </c>
      <c r="AW26" s="1">
        <f t="shared" si="23"/>
        <v>0</v>
      </c>
      <c r="BA26" s="54">
        <f t="shared" si="24"/>
        <v>0</v>
      </c>
      <c r="BB26" s="1">
        <f t="shared" si="25"/>
        <v>0</v>
      </c>
      <c r="BC26" s="1">
        <f t="shared" si="26"/>
        <v>0</v>
      </c>
    </row>
    <row r="27" spans="1:55" ht="17.25" customHeight="1">
      <c r="A27" s="61"/>
      <c r="B27" s="62"/>
      <c r="C27" s="63"/>
      <c r="D27" s="71" t="s">
        <v>177</v>
      </c>
      <c r="E27" s="72">
        <v>0</v>
      </c>
      <c r="F27" s="62"/>
      <c r="G27" s="71" t="s">
        <v>177</v>
      </c>
      <c r="H27" s="72">
        <v>0</v>
      </c>
      <c r="I27" s="32" t="s">
        <v>15</v>
      </c>
      <c r="J27" s="62"/>
      <c r="K27" s="95"/>
      <c r="L27" s="66"/>
      <c r="M27" s="56">
        <f t="shared" si="27"/>
        <v>0</v>
      </c>
      <c r="N27" s="57">
        <f t="shared" si="28"/>
        <v>0</v>
      </c>
      <c r="O27" s="79">
        <f t="shared" si="0"/>
      </c>
      <c r="P27" s="79">
        <f t="shared" si="1"/>
      </c>
      <c r="T27" s="1">
        <v>0</v>
      </c>
      <c r="X27" s="1">
        <v>0</v>
      </c>
      <c r="Y27" s="1">
        <f t="shared" si="2"/>
        <v>0</v>
      </c>
      <c r="Z27" s="1">
        <f t="shared" si="3"/>
        <v>0</v>
      </c>
      <c r="AA27" s="1">
        <f t="shared" si="4"/>
        <v>0</v>
      </c>
      <c r="AB27" s="1">
        <f t="shared" si="5"/>
        <v>1</v>
      </c>
      <c r="AC27" s="1">
        <f t="shared" si="6"/>
        <v>0</v>
      </c>
      <c r="AD27" s="1">
        <f t="shared" si="7"/>
        <v>0</v>
      </c>
      <c r="AE27" s="1" t="b">
        <f t="shared" si="8"/>
        <v>0</v>
      </c>
      <c r="AF27" s="1">
        <f t="shared" si="9"/>
        <v>0</v>
      </c>
      <c r="AG27" s="1">
        <f t="shared" si="10"/>
        <v>0</v>
      </c>
      <c r="AH27" s="1">
        <f t="shared" si="11"/>
        <v>0</v>
      </c>
      <c r="AJ27" s="1">
        <f t="shared" si="12"/>
        <v>0</v>
      </c>
      <c r="AK27" s="1">
        <f t="shared" si="13"/>
        <v>5</v>
      </c>
      <c r="AN27" s="1">
        <f t="shared" si="14"/>
        <v>0</v>
      </c>
      <c r="AO27" s="1">
        <f t="shared" si="15"/>
        <v>0</v>
      </c>
      <c r="AP27" s="1">
        <f t="shared" si="16"/>
        <v>0</v>
      </c>
      <c r="AQ27" s="1">
        <f t="shared" si="17"/>
        <v>1</v>
      </c>
      <c r="AR27" s="1">
        <f t="shared" si="18"/>
        <v>0</v>
      </c>
      <c r="AS27" s="1">
        <f t="shared" si="19"/>
        <v>0</v>
      </c>
      <c r="AT27" s="1" t="b">
        <f t="shared" si="20"/>
        <v>0</v>
      </c>
      <c r="AU27" s="1">
        <f t="shared" si="21"/>
        <v>0</v>
      </c>
      <c r="AV27" s="1">
        <f t="shared" si="22"/>
        <v>0</v>
      </c>
      <c r="AW27" s="1">
        <f t="shared" si="23"/>
        <v>0</v>
      </c>
      <c r="BA27" s="54">
        <f t="shared" si="24"/>
        <v>0</v>
      </c>
      <c r="BB27" s="1">
        <f t="shared" si="25"/>
        <v>0</v>
      </c>
      <c r="BC27" s="1">
        <f t="shared" si="26"/>
        <v>0</v>
      </c>
    </row>
    <row r="28" spans="1:55" ht="17.25" customHeight="1">
      <c r="A28" s="61"/>
      <c r="B28" s="62"/>
      <c r="C28" s="63"/>
      <c r="D28" s="71" t="s">
        <v>177</v>
      </c>
      <c r="E28" s="72">
        <v>0</v>
      </c>
      <c r="F28" s="62"/>
      <c r="G28" s="71" t="s">
        <v>177</v>
      </c>
      <c r="H28" s="72">
        <v>0</v>
      </c>
      <c r="I28" s="32" t="s">
        <v>16</v>
      </c>
      <c r="J28" s="62"/>
      <c r="K28" s="95"/>
      <c r="L28" s="66"/>
      <c r="M28" s="56">
        <f t="shared" si="27"/>
        <v>0</v>
      </c>
      <c r="N28" s="57">
        <f t="shared" si="28"/>
        <v>0</v>
      </c>
      <c r="O28" s="79">
        <f t="shared" si="0"/>
      </c>
      <c r="P28" s="79">
        <f t="shared" si="1"/>
      </c>
      <c r="T28" s="1">
        <v>0</v>
      </c>
      <c r="X28" s="1">
        <v>0</v>
      </c>
      <c r="Y28" s="1">
        <f t="shared" si="2"/>
        <v>0</v>
      </c>
      <c r="Z28" s="1">
        <f t="shared" si="3"/>
        <v>0</v>
      </c>
      <c r="AA28" s="1">
        <f t="shared" si="4"/>
        <v>0</v>
      </c>
      <c r="AB28" s="1">
        <f t="shared" si="5"/>
        <v>1</v>
      </c>
      <c r="AC28" s="1">
        <f t="shared" si="6"/>
        <v>0</v>
      </c>
      <c r="AD28" s="1">
        <f t="shared" si="7"/>
        <v>0</v>
      </c>
      <c r="AE28" s="1" t="b">
        <f t="shared" si="8"/>
        <v>0</v>
      </c>
      <c r="AF28" s="1">
        <f t="shared" si="9"/>
        <v>0</v>
      </c>
      <c r="AG28" s="1">
        <f t="shared" si="10"/>
        <v>0</v>
      </c>
      <c r="AH28" s="1">
        <f t="shared" si="11"/>
        <v>0</v>
      </c>
      <c r="AJ28" s="1">
        <f t="shared" si="12"/>
        <v>0</v>
      </c>
      <c r="AK28" s="1">
        <f t="shared" si="13"/>
        <v>5</v>
      </c>
      <c r="AN28" s="1">
        <f t="shared" si="14"/>
        <v>0</v>
      </c>
      <c r="AO28" s="1">
        <f t="shared" si="15"/>
        <v>0</v>
      </c>
      <c r="AP28" s="1">
        <f t="shared" si="16"/>
        <v>0</v>
      </c>
      <c r="AQ28" s="1">
        <f t="shared" si="17"/>
        <v>1</v>
      </c>
      <c r="AR28" s="1">
        <f t="shared" si="18"/>
        <v>0</v>
      </c>
      <c r="AS28" s="1">
        <f t="shared" si="19"/>
        <v>0</v>
      </c>
      <c r="AT28" s="1" t="b">
        <f t="shared" si="20"/>
        <v>0</v>
      </c>
      <c r="AU28" s="1">
        <f t="shared" si="21"/>
        <v>0</v>
      </c>
      <c r="AV28" s="1">
        <f t="shared" si="22"/>
        <v>0</v>
      </c>
      <c r="AW28" s="1">
        <f t="shared" si="23"/>
        <v>0</v>
      </c>
      <c r="BA28" s="54">
        <f t="shared" si="24"/>
        <v>0</v>
      </c>
      <c r="BB28" s="1">
        <f t="shared" si="25"/>
        <v>0</v>
      </c>
      <c r="BC28" s="1">
        <f t="shared" si="26"/>
        <v>0</v>
      </c>
    </row>
    <row r="29" spans="1:55" s="29" customFormat="1" ht="16.5" customHeight="1">
      <c r="A29" s="64"/>
      <c r="B29" s="62"/>
      <c r="C29" s="63"/>
      <c r="D29" s="71" t="s">
        <v>177</v>
      </c>
      <c r="E29" s="72">
        <v>0</v>
      </c>
      <c r="F29" s="62"/>
      <c r="G29" s="71" t="s">
        <v>177</v>
      </c>
      <c r="H29" s="72">
        <v>0</v>
      </c>
      <c r="I29" s="32" t="s">
        <v>17</v>
      </c>
      <c r="J29" s="62"/>
      <c r="K29" s="95"/>
      <c r="L29" s="66"/>
      <c r="M29" s="56">
        <f t="shared" si="27"/>
        <v>0</v>
      </c>
      <c r="N29" s="57">
        <f t="shared" si="28"/>
        <v>0</v>
      </c>
      <c r="O29" s="79">
        <f t="shared" si="0"/>
      </c>
      <c r="P29" s="79">
        <f t="shared" si="1"/>
      </c>
      <c r="Q29" s="1"/>
      <c r="R29" s="1"/>
      <c r="S29" s="1"/>
      <c r="T29" s="1">
        <v>0</v>
      </c>
      <c r="U29" s="1"/>
      <c r="V29" s="1"/>
      <c r="W29" s="1"/>
      <c r="X29" s="1">
        <v>0</v>
      </c>
      <c r="Y29" s="1">
        <f t="shared" si="2"/>
        <v>0</v>
      </c>
      <c r="Z29" s="1">
        <f t="shared" si="3"/>
        <v>0</v>
      </c>
      <c r="AA29" s="1">
        <f t="shared" si="4"/>
        <v>0</v>
      </c>
      <c r="AB29" s="1">
        <f t="shared" si="5"/>
        <v>1</v>
      </c>
      <c r="AC29" s="1">
        <f t="shared" si="6"/>
        <v>0</v>
      </c>
      <c r="AD29" s="1">
        <f t="shared" si="7"/>
        <v>0</v>
      </c>
      <c r="AE29" s="1" t="b">
        <f t="shared" si="8"/>
        <v>0</v>
      </c>
      <c r="AF29" s="1">
        <f t="shared" si="9"/>
        <v>0</v>
      </c>
      <c r="AG29" s="1">
        <f t="shared" si="10"/>
        <v>0</v>
      </c>
      <c r="AH29" s="1">
        <f t="shared" si="11"/>
        <v>0</v>
      </c>
      <c r="AJ29" s="1">
        <f t="shared" si="12"/>
        <v>0</v>
      </c>
      <c r="AK29" s="1">
        <f t="shared" si="13"/>
        <v>5</v>
      </c>
      <c r="AN29" s="1">
        <f t="shared" si="14"/>
        <v>0</v>
      </c>
      <c r="AO29" s="1">
        <f t="shared" si="15"/>
        <v>0</v>
      </c>
      <c r="AP29" s="1">
        <f t="shared" si="16"/>
        <v>0</v>
      </c>
      <c r="AQ29" s="1">
        <f t="shared" si="17"/>
        <v>1</v>
      </c>
      <c r="AR29" s="1">
        <f t="shared" si="18"/>
        <v>0</v>
      </c>
      <c r="AS29" s="1">
        <f t="shared" si="19"/>
        <v>0</v>
      </c>
      <c r="AT29" s="1" t="b">
        <f t="shared" si="20"/>
        <v>0</v>
      </c>
      <c r="AU29" s="1">
        <f t="shared" si="21"/>
        <v>0</v>
      </c>
      <c r="AV29" s="1">
        <f t="shared" si="22"/>
        <v>0</v>
      </c>
      <c r="AW29" s="1">
        <f t="shared" si="23"/>
        <v>0</v>
      </c>
      <c r="BA29" s="54">
        <f t="shared" si="24"/>
        <v>0</v>
      </c>
      <c r="BB29" s="1">
        <f t="shared" si="25"/>
        <v>0</v>
      </c>
      <c r="BC29" s="1">
        <f t="shared" si="26"/>
        <v>0</v>
      </c>
    </row>
    <row r="30" spans="1:55" ht="17.25" customHeight="1">
      <c r="A30" s="61"/>
      <c r="B30" s="62"/>
      <c r="C30" s="63"/>
      <c r="D30" s="71" t="s">
        <v>177</v>
      </c>
      <c r="E30" s="72">
        <v>0</v>
      </c>
      <c r="F30" s="62"/>
      <c r="G30" s="71" t="s">
        <v>177</v>
      </c>
      <c r="H30" s="72">
        <v>0</v>
      </c>
      <c r="I30" s="32" t="s">
        <v>18</v>
      </c>
      <c r="J30" s="62"/>
      <c r="K30" s="95"/>
      <c r="L30" s="66"/>
      <c r="M30" s="56">
        <f t="shared" si="27"/>
        <v>0</v>
      </c>
      <c r="N30" s="57">
        <f t="shared" si="28"/>
        <v>0</v>
      </c>
      <c r="O30" s="79">
        <f t="shared" si="0"/>
      </c>
      <c r="P30" s="79">
        <f t="shared" si="1"/>
      </c>
      <c r="T30" s="1">
        <v>0</v>
      </c>
      <c r="X30" s="1">
        <v>0</v>
      </c>
      <c r="Y30" s="1">
        <f t="shared" si="2"/>
        <v>0</v>
      </c>
      <c r="Z30" s="1">
        <f t="shared" si="3"/>
        <v>0</v>
      </c>
      <c r="AA30" s="1">
        <f t="shared" si="4"/>
        <v>0</v>
      </c>
      <c r="AB30" s="1">
        <f t="shared" si="5"/>
        <v>1</v>
      </c>
      <c r="AC30" s="1">
        <f t="shared" si="6"/>
        <v>0</v>
      </c>
      <c r="AD30" s="1">
        <f t="shared" si="7"/>
        <v>0</v>
      </c>
      <c r="AE30" s="1" t="b">
        <f t="shared" si="8"/>
        <v>0</v>
      </c>
      <c r="AF30" s="1">
        <f t="shared" si="9"/>
        <v>0</v>
      </c>
      <c r="AG30" s="1">
        <f t="shared" si="10"/>
        <v>0</v>
      </c>
      <c r="AH30" s="1">
        <f t="shared" si="11"/>
        <v>0</v>
      </c>
      <c r="AJ30" s="1">
        <f t="shared" si="12"/>
        <v>0</v>
      </c>
      <c r="AK30" s="1">
        <f t="shared" si="13"/>
        <v>5</v>
      </c>
      <c r="AN30" s="1">
        <f t="shared" si="14"/>
        <v>0</v>
      </c>
      <c r="AO30" s="1">
        <f t="shared" si="15"/>
        <v>0</v>
      </c>
      <c r="AP30" s="1">
        <f t="shared" si="16"/>
        <v>0</v>
      </c>
      <c r="AQ30" s="1">
        <f t="shared" si="17"/>
        <v>1</v>
      </c>
      <c r="AR30" s="1">
        <f t="shared" si="18"/>
        <v>0</v>
      </c>
      <c r="AS30" s="1">
        <f t="shared" si="19"/>
        <v>0</v>
      </c>
      <c r="AT30" s="1" t="b">
        <f t="shared" si="20"/>
        <v>0</v>
      </c>
      <c r="AU30" s="1">
        <f t="shared" si="21"/>
        <v>0</v>
      </c>
      <c r="AV30" s="1">
        <f t="shared" si="22"/>
        <v>0</v>
      </c>
      <c r="AW30" s="1">
        <f t="shared" si="23"/>
        <v>0</v>
      </c>
      <c r="BA30" s="54">
        <f t="shared" si="24"/>
        <v>0</v>
      </c>
      <c r="BB30" s="1">
        <f t="shared" si="25"/>
        <v>0</v>
      </c>
      <c r="BC30" s="1">
        <f t="shared" si="26"/>
        <v>0</v>
      </c>
    </row>
    <row r="31" spans="1:55" s="29" customFormat="1" ht="17.25" customHeight="1">
      <c r="A31" s="61"/>
      <c r="B31" s="62"/>
      <c r="C31" s="63"/>
      <c r="D31" s="71" t="s">
        <v>177</v>
      </c>
      <c r="E31" s="72">
        <v>0</v>
      </c>
      <c r="F31" s="62"/>
      <c r="G31" s="71" t="s">
        <v>177</v>
      </c>
      <c r="H31" s="72">
        <v>0</v>
      </c>
      <c r="I31" s="32" t="s">
        <v>19</v>
      </c>
      <c r="J31" s="62"/>
      <c r="K31" s="95"/>
      <c r="L31" s="66"/>
      <c r="M31" s="56">
        <f t="shared" si="27"/>
        <v>0</v>
      </c>
      <c r="N31" s="57">
        <f t="shared" si="28"/>
        <v>0</v>
      </c>
      <c r="O31" s="79">
        <f t="shared" si="0"/>
      </c>
      <c r="P31" s="79">
        <f t="shared" si="1"/>
      </c>
      <c r="Q31" s="1"/>
      <c r="R31" s="1"/>
      <c r="S31" s="1"/>
      <c r="T31" s="1">
        <v>0</v>
      </c>
      <c r="U31" s="1"/>
      <c r="V31" s="1"/>
      <c r="W31" s="1"/>
      <c r="X31" s="1">
        <v>0</v>
      </c>
      <c r="Y31" s="1">
        <f t="shared" si="2"/>
        <v>0</v>
      </c>
      <c r="Z31" s="1">
        <f t="shared" si="3"/>
        <v>0</v>
      </c>
      <c r="AA31" s="1">
        <f t="shared" si="4"/>
        <v>0</v>
      </c>
      <c r="AB31" s="1">
        <f t="shared" si="5"/>
        <v>1</v>
      </c>
      <c r="AC31" s="1">
        <f t="shared" si="6"/>
        <v>0</v>
      </c>
      <c r="AD31" s="1">
        <f t="shared" si="7"/>
        <v>0</v>
      </c>
      <c r="AE31" s="1" t="b">
        <f t="shared" si="8"/>
        <v>0</v>
      </c>
      <c r="AF31" s="1">
        <f t="shared" si="9"/>
        <v>0</v>
      </c>
      <c r="AG31" s="1">
        <f t="shared" si="10"/>
        <v>0</v>
      </c>
      <c r="AH31" s="1">
        <f t="shared" si="11"/>
        <v>0</v>
      </c>
      <c r="AI31" s="1"/>
      <c r="AJ31" s="1">
        <f t="shared" si="12"/>
        <v>0</v>
      </c>
      <c r="AK31" s="1">
        <f t="shared" si="13"/>
        <v>5</v>
      </c>
      <c r="AL31" s="1"/>
      <c r="AM31" s="1"/>
      <c r="AN31" s="1">
        <f t="shared" si="14"/>
        <v>0</v>
      </c>
      <c r="AO31" s="1">
        <f t="shared" si="15"/>
        <v>0</v>
      </c>
      <c r="AP31" s="1">
        <f t="shared" si="16"/>
        <v>0</v>
      </c>
      <c r="AQ31" s="1">
        <f t="shared" si="17"/>
        <v>1</v>
      </c>
      <c r="AR31" s="1">
        <f t="shared" si="18"/>
        <v>0</v>
      </c>
      <c r="AS31" s="1">
        <f t="shared" si="19"/>
        <v>0</v>
      </c>
      <c r="AT31" s="1" t="b">
        <f t="shared" si="20"/>
        <v>0</v>
      </c>
      <c r="AU31" s="1">
        <f t="shared" si="21"/>
        <v>0</v>
      </c>
      <c r="AV31" s="1">
        <f t="shared" si="22"/>
        <v>0</v>
      </c>
      <c r="AW31" s="1">
        <f t="shared" si="23"/>
        <v>0</v>
      </c>
      <c r="AX31" s="1"/>
      <c r="AY31" s="1"/>
      <c r="AZ31" s="1"/>
      <c r="BA31" s="54">
        <f t="shared" si="24"/>
        <v>0</v>
      </c>
      <c r="BB31" s="1">
        <f t="shared" si="25"/>
        <v>0</v>
      </c>
      <c r="BC31" s="1">
        <f t="shared" si="26"/>
        <v>0</v>
      </c>
    </row>
    <row r="32" spans="1:55" s="29" customFormat="1" ht="18" customHeight="1">
      <c r="A32" s="61"/>
      <c r="B32" s="62"/>
      <c r="C32" s="63"/>
      <c r="D32" s="71" t="s">
        <v>177</v>
      </c>
      <c r="E32" s="72">
        <v>0</v>
      </c>
      <c r="F32" s="62"/>
      <c r="G32" s="71" t="s">
        <v>177</v>
      </c>
      <c r="H32" s="72">
        <v>0</v>
      </c>
      <c r="I32" s="32" t="s">
        <v>42</v>
      </c>
      <c r="J32" s="62"/>
      <c r="K32" s="95"/>
      <c r="L32" s="66"/>
      <c r="M32" s="56">
        <f t="shared" si="27"/>
        <v>0</v>
      </c>
      <c r="N32" s="57">
        <f t="shared" si="28"/>
        <v>0</v>
      </c>
      <c r="O32" s="79">
        <f t="shared" si="0"/>
      </c>
      <c r="P32" s="79">
        <f t="shared" si="1"/>
      </c>
      <c r="Q32" s="1"/>
      <c r="R32" s="1"/>
      <c r="S32" s="1"/>
      <c r="T32" s="1">
        <v>0</v>
      </c>
      <c r="U32" s="1"/>
      <c r="V32" s="1"/>
      <c r="W32" s="1"/>
      <c r="X32" s="1">
        <v>0</v>
      </c>
      <c r="Y32" s="1">
        <f t="shared" si="2"/>
        <v>0</v>
      </c>
      <c r="Z32" s="1">
        <f t="shared" si="3"/>
        <v>0</v>
      </c>
      <c r="AA32" s="1">
        <f t="shared" si="4"/>
        <v>0</v>
      </c>
      <c r="AB32" s="1">
        <f t="shared" si="5"/>
        <v>1</v>
      </c>
      <c r="AC32" s="1">
        <f t="shared" si="6"/>
        <v>0</v>
      </c>
      <c r="AD32" s="1">
        <f t="shared" si="7"/>
        <v>0</v>
      </c>
      <c r="AE32" s="1" t="b">
        <f t="shared" si="8"/>
        <v>0</v>
      </c>
      <c r="AF32" s="1">
        <f t="shared" si="9"/>
        <v>0</v>
      </c>
      <c r="AG32" s="1">
        <f t="shared" si="10"/>
        <v>0</v>
      </c>
      <c r="AH32" s="1">
        <f t="shared" si="11"/>
        <v>0</v>
      </c>
      <c r="AI32" s="1"/>
      <c r="AJ32" s="1">
        <f t="shared" si="12"/>
        <v>0</v>
      </c>
      <c r="AK32" s="1">
        <f t="shared" si="13"/>
        <v>5</v>
      </c>
      <c r="AL32" s="1"/>
      <c r="AM32" s="1"/>
      <c r="AN32" s="1">
        <f t="shared" si="14"/>
        <v>0</v>
      </c>
      <c r="AO32" s="1">
        <f t="shared" si="15"/>
        <v>0</v>
      </c>
      <c r="AP32" s="1">
        <f t="shared" si="16"/>
        <v>0</v>
      </c>
      <c r="AQ32" s="1">
        <f t="shared" si="17"/>
        <v>1</v>
      </c>
      <c r="AR32" s="1">
        <f t="shared" si="18"/>
        <v>0</v>
      </c>
      <c r="AS32" s="1">
        <f t="shared" si="19"/>
        <v>0</v>
      </c>
      <c r="AT32" s="1" t="b">
        <f t="shared" si="20"/>
        <v>0</v>
      </c>
      <c r="AU32" s="1">
        <f t="shared" si="21"/>
        <v>0</v>
      </c>
      <c r="AV32" s="1">
        <f t="shared" si="22"/>
        <v>0</v>
      </c>
      <c r="AW32" s="1">
        <f t="shared" si="23"/>
        <v>0</v>
      </c>
      <c r="AX32" s="1"/>
      <c r="AY32" s="1"/>
      <c r="AZ32" s="1"/>
      <c r="BA32" s="54">
        <f t="shared" si="24"/>
        <v>0</v>
      </c>
      <c r="BB32" s="1">
        <f t="shared" si="25"/>
        <v>0</v>
      </c>
      <c r="BC32" s="1">
        <f t="shared" si="26"/>
        <v>0</v>
      </c>
    </row>
    <row r="33" spans="1:55" s="29" customFormat="1" ht="15">
      <c r="A33" s="61"/>
      <c r="B33" s="62"/>
      <c r="C33" s="63"/>
      <c r="D33" s="71" t="s">
        <v>177</v>
      </c>
      <c r="E33" s="72">
        <v>0</v>
      </c>
      <c r="F33" s="62"/>
      <c r="G33" s="71" t="s">
        <v>177</v>
      </c>
      <c r="H33" s="72">
        <v>0</v>
      </c>
      <c r="I33" s="32" t="s">
        <v>43</v>
      </c>
      <c r="J33" s="62"/>
      <c r="K33" s="95"/>
      <c r="L33" s="66"/>
      <c r="M33" s="56">
        <f t="shared" si="27"/>
        <v>0</v>
      </c>
      <c r="N33" s="57">
        <f t="shared" si="28"/>
        <v>0</v>
      </c>
      <c r="O33" s="79">
        <f t="shared" si="0"/>
      </c>
      <c r="P33" s="79">
        <f t="shared" si="1"/>
      </c>
      <c r="Q33" s="1"/>
      <c r="R33" s="1"/>
      <c r="S33" s="1"/>
      <c r="T33" s="1">
        <v>0</v>
      </c>
      <c r="U33" s="1"/>
      <c r="V33" s="1"/>
      <c r="W33" s="1"/>
      <c r="X33" s="1">
        <v>0</v>
      </c>
      <c r="Y33" s="1">
        <f t="shared" si="2"/>
        <v>0</v>
      </c>
      <c r="Z33" s="1">
        <f t="shared" si="3"/>
        <v>0</v>
      </c>
      <c r="AA33" s="1">
        <f t="shared" si="4"/>
        <v>0</v>
      </c>
      <c r="AB33" s="1">
        <f t="shared" si="5"/>
        <v>1</v>
      </c>
      <c r="AC33" s="1">
        <f t="shared" si="6"/>
        <v>0</v>
      </c>
      <c r="AD33" s="1">
        <f t="shared" si="7"/>
        <v>0</v>
      </c>
      <c r="AE33" s="1" t="b">
        <f t="shared" si="8"/>
        <v>0</v>
      </c>
      <c r="AF33" s="1">
        <f t="shared" si="9"/>
        <v>0</v>
      </c>
      <c r="AG33" s="1">
        <f t="shared" si="10"/>
        <v>0</v>
      </c>
      <c r="AH33" s="1">
        <f t="shared" si="11"/>
        <v>0</v>
      </c>
      <c r="AI33" s="1"/>
      <c r="AJ33" s="1">
        <f t="shared" si="12"/>
        <v>0</v>
      </c>
      <c r="AK33" s="1">
        <f t="shared" si="13"/>
        <v>5</v>
      </c>
      <c r="AL33" s="1"/>
      <c r="AM33" s="1"/>
      <c r="AN33" s="1">
        <f t="shared" si="14"/>
        <v>0</v>
      </c>
      <c r="AO33" s="1">
        <f t="shared" si="15"/>
        <v>0</v>
      </c>
      <c r="AP33" s="1">
        <f t="shared" si="16"/>
        <v>0</v>
      </c>
      <c r="AQ33" s="1">
        <f t="shared" si="17"/>
        <v>1</v>
      </c>
      <c r="AR33" s="1">
        <f t="shared" si="18"/>
        <v>0</v>
      </c>
      <c r="AS33" s="1">
        <f t="shared" si="19"/>
        <v>0</v>
      </c>
      <c r="AT33" s="1" t="b">
        <f t="shared" si="20"/>
        <v>0</v>
      </c>
      <c r="AU33" s="1">
        <f t="shared" si="21"/>
        <v>0</v>
      </c>
      <c r="AV33" s="1">
        <f t="shared" si="22"/>
        <v>0</v>
      </c>
      <c r="AW33" s="1">
        <f t="shared" si="23"/>
        <v>0</v>
      </c>
      <c r="AX33" s="1"/>
      <c r="AY33" s="1"/>
      <c r="AZ33" s="1"/>
      <c r="BA33" s="54">
        <f t="shared" si="24"/>
        <v>0</v>
      </c>
      <c r="BB33" s="1">
        <f t="shared" si="25"/>
        <v>0</v>
      </c>
      <c r="BC33" s="1">
        <f t="shared" si="26"/>
        <v>0</v>
      </c>
    </row>
    <row r="34" spans="1:55" ht="15">
      <c r="A34" s="61"/>
      <c r="B34" s="62"/>
      <c r="C34" s="63"/>
      <c r="D34" s="71" t="s">
        <v>177</v>
      </c>
      <c r="E34" s="72">
        <v>0</v>
      </c>
      <c r="F34" s="62"/>
      <c r="G34" s="71" t="s">
        <v>177</v>
      </c>
      <c r="H34" s="72">
        <v>0</v>
      </c>
      <c r="I34" s="32" t="s">
        <v>44</v>
      </c>
      <c r="J34" s="62"/>
      <c r="K34" s="95"/>
      <c r="L34" s="66"/>
      <c r="M34" s="56">
        <f t="shared" si="27"/>
        <v>0</v>
      </c>
      <c r="N34" s="57">
        <f t="shared" si="28"/>
        <v>0</v>
      </c>
      <c r="O34" s="79">
        <f t="shared" si="0"/>
      </c>
      <c r="P34" s="79">
        <f t="shared" si="1"/>
      </c>
      <c r="T34" s="1">
        <v>0</v>
      </c>
      <c r="X34" s="1">
        <v>0</v>
      </c>
      <c r="Y34" s="1">
        <f t="shared" si="2"/>
        <v>0</v>
      </c>
      <c r="Z34" s="1">
        <f t="shared" si="3"/>
        <v>0</v>
      </c>
      <c r="AA34" s="1">
        <f t="shared" si="4"/>
        <v>0</v>
      </c>
      <c r="AB34" s="1">
        <f t="shared" si="5"/>
        <v>1</v>
      </c>
      <c r="AC34" s="1">
        <f t="shared" si="6"/>
        <v>0</v>
      </c>
      <c r="AD34" s="1">
        <f t="shared" si="7"/>
        <v>0</v>
      </c>
      <c r="AE34" s="1" t="b">
        <f t="shared" si="8"/>
        <v>0</v>
      </c>
      <c r="AF34" s="1">
        <f t="shared" si="9"/>
        <v>0</v>
      </c>
      <c r="AG34" s="1">
        <f t="shared" si="10"/>
        <v>0</v>
      </c>
      <c r="AH34" s="1">
        <f t="shared" si="11"/>
        <v>0</v>
      </c>
      <c r="AJ34" s="1">
        <f t="shared" si="12"/>
        <v>0</v>
      </c>
      <c r="AK34" s="1">
        <f t="shared" si="13"/>
        <v>5</v>
      </c>
      <c r="AN34" s="1">
        <f t="shared" si="14"/>
        <v>0</v>
      </c>
      <c r="AO34" s="1">
        <f t="shared" si="15"/>
        <v>0</v>
      </c>
      <c r="AP34" s="1">
        <f t="shared" si="16"/>
        <v>0</v>
      </c>
      <c r="AQ34" s="1">
        <f t="shared" si="17"/>
        <v>1</v>
      </c>
      <c r="AR34" s="1">
        <f t="shared" si="18"/>
        <v>0</v>
      </c>
      <c r="AS34" s="1">
        <f t="shared" si="19"/>
        <v>0</v>
      </c>
      <c r="AT34" s="1" t="b">
        <f t="shared" si="20"/>
        <v>0</v>
      </c>
      <c r="AU34" s="1">
        <f t="shared" si="21"/>
        <v>0</v>
      </c>
      <c r="AV34" s="1">
        <f t="shared" si="22"/>
        <v>0</v>
      </c>
      <c r="AW34" s="1">
        <f t="shared" si="23"/>
        <v>0</v>
      </c>
      <c r="BA34" s="54">
        <f t="shared" si="24"/>
        <v>0</v>
      </c>
      <c r="BB34" s="1">
        <f t="shared" si="25"/>
        <v>0</v>
      </c>
      <c r="BC34" s="1">
        <f t="shared" si="26"/>
        <v>0</v>
      </c>
    </row>
    <row r="35" spans="1:55" ht="15">
      <c r="A35" s="61"/>
      <c r="B35" s="62"/>
      <c r="C35" s="63"/>
      <c r="D35" s="71" t="s">
        <v>177</v>
      </c>
      <c r="E35" s="72">
        <v>0</v>
      </c>
      <c r="F35" s="62"/>
      <c r="G35" s="71" t="s">
        <v>177</v>
      </c>
      <c r="H35" s="72">
        <v>0</v>
      </c>
      <c r="I35" s="32" t="s">
        <v>45</v>
      </c>
      <c r="J35" s="62"/>
      <c r="K35" s="95"/>
      <c r="L35" s="66"/>
      <c r="M35" s="56">
        <f t="shared" si="27"/>
        <v>0</v>
      </c>
      <c r="N35" s="57">
        <f t="shared" si="28"/>
        <v>0</v>
      </c>
      <c r="O35" s="79">
        <f t="shared" si="0"/>
      </c>
      <c r="P35" s="79">
        <f t="shared" si="1"/>
      </c>
      <c r="T35" s="1">
        <v>0</v>
      </c>
      <c r="X35" s="1">
        <v>0</v>
      </c>
      <c r="Y35" s="1">
        <f t="shared" si="2"/>
        <v>0</v>
      </c>
      <c r="Z35" s="1">
        <f t="shared" si="3"/>
        <v>0</v>
      </c>
      <c r="AA35" s="1">
        <f t="shared" si="4"/>
        <v>0</v>
      </c>
      <c r="AB35" s="1">
        <f t="shared" si="5"/>
        <v>1</v>
      </c>
      <c r="AC35" s="1">
        <f t="shared" si="6"/>
        <v>0</v>
      </c>
      <c r="AD35" s="1">
        <f t="shared" si="7"/>
        <v>0</v>
      </c>
      <c r="AE35" s="1" t="b">
        <f t="shared" si="8"/>
        <v>0</v>
      </c>
      <c r="AF35" s="1">
        <f t="shared" si="9"/>
        <v>0</v>
      </c>
      <c r="AG35" s="1">
        <f t="shared" si="10"/>
        <v>0</v>
      </c>
      <c r="AH35" s="1">
        <f t="shared" si="11"/>
        <v>0</v>
      </c>
      <c r="AJ35" s="1">
        <f t="shared" si="12"/>
        <v>0</v>
      </c>
      <c r="AK35" s="1">
        <f t="shared" si="13"/>
        <v>5</v>
      </c>
      <c r="AN35" s="1">
        <f t="shared" si="14"/>
        <v>0</v>
      </c>
      <c r="AO35" s="1">
        <f t="shared" si="15"/>
        <v>0</v>
      </c>
      <c r="AP35" s="1">
        <f t="shared" si="16"/>
        <v>0</v>
      </c>
      <c r="AQ35" s="1">
        <f t="shared" si="17"/>
        <v>1</v>
      </c>
      <c r="AR35" s="1">
        <f t="shared" si="18"/>
        <v>0</v>
      </c>
      <c r="AS35" s="1">
        <f t="shared" si="19"/>
        <v>0</v>
      </c>
      <c r="AT35" s="1" t="b">
        <f t="shared" si="20"/>
        <v>0</v>
      </c>
      <c r="AU35" s="1">
        <f t="shared" si="21"/>
        <v>0</v>
      </c>
      <c r="AV35" s="1">
        <f t="shared" si="22"/>
        <v>0</v>
      </c>
      <c r="AW35" s="1">
        <f t="shared" si="23"/>
        <v>0</v>
      </c>
      <c r="BA35" s="54">
        <f t="shared" si="24"/>
        <v>0</v>
      </c>
      <c r="BB35" s="1">
        <f t="shared" si="25"/>
        <v>0</v>
      </c>
      <c r="BC35" s="1">
        <f t="shared" si="26"/>
        <v>0</v>
      </c>
    </row>
    <row r="36" spans="1:55" ht="15">
      <c r="A36" s="61"/>
      <c r="B36" s="62"/>
      <c r="C36" s="63"/>
      <c r="D36" s="71" t="s">
        <v>177</v>
      </c>
      <c r="E36" s="72">
        <v>0</v>
      </c>
      <c r="F36" s="62"/>
      <c r="G36" s="71" t="s">
        <v>177</v>
      </c>
      <c r="H36" s="72">
        <v>0</v>
      </c>
      <c r="I36" s="32" t="s">
        <v>46</v>
      </c>
      <c r="J36" s="62"/>
      <c r="K36" s="95"/>
      <c r="L36" s="66"/>
      <c r="M36" s="56">
        <f t="shared" si="27"/>
        <v>0</v>
      </c>
      <c r="N36" s="57">
        <f t="shared" si="28"/>
        <v>0</v>
      </c>
      <c r="O36" s="79">
        <f t="shared" si="0"/>
      </c>
      <c r="P36" s="79">
        <f t="shared" si="1"/>
      </c>
      <c r="T36" s="1">
        <v>0</v>
      </c>
      <c r="X36" s="1">
        <v>0</v>
      </c>
      <c r="Y36" s="1">
        <f t="shared" si="2"/>
        <v>0</v>
      </c>
      <c r="Z36" s="1">
        <f t="shared" si="3"/>
        <v>0</v>
      </c>
      <c r="AA36" s="1">
        <f t="shared" si="4"/>
        <v>0</v>
      </c>
      <c r="AB36" s="1">
        <f t="shared" si="5"/>
        <v>1</v>
      </c>
      <c r="AC36" s="1">
        <f t="shared" si="6"/>
        <v>0</v>
      </c>
      <c r="AD36" s="1">
        <f t="shared" si="7"/>
        <v>0</v>
      </c>
      <c r="AE36" s="1" t="b">
        <f t="shared" si="8"/>
        <v>0</v>
      </c>
      <c r="AF36" s="1">
        <f t="shared" si="9"/>
        <v>0</v>
      </c>
      <c r="AG36" s="1">
        <f t="shared" si="10"/>
        <v>0</v>
      </c>
      <c r="AH36" s="1">
        <f t="shared" si="11"/>
        <v>0</v>
      </c>
      <c r="AJ36" s="1">
        <f t="shared" si="12"/>
        <v>0</v>
      </c>
      <c r="AK36" s="1">
        <f t="shared" si="13"/>
        <v>5</v>
      </c>
      <c r="AN36" s="1">
        <f t="shared" si="14"/>
        <v>0</v>
      </c>
      <c r="AO36" s="1">
        <f t="shared" si="15"/>
        <v>0</v>
      </c>
      <c r="AP36" s="1">
        <f t="shared" si="16"/>
        <v>0</v>
      </c>
      <c r="AQ36" s="1">
        <f t="shared" si="17"/>
        <v>1</v>
      </c>
      <c r="AR36" s="1">
        <f t="shared" si="18"/>
        <v>0</v>
      </c>
      <c r="AS36" s="1">
        <f t="shared" si="19"/>
        <v>0</v>
      </c>
      <c r="AT36" s="1" t="b">
        <f t="shared" si="20"/>
        <v>0</v>
      </c>
      <c r="AU36" s="1">
        <f t="shared" si="21"/>
        <v>0</v>
      </c>
      <c r="AV36" s="1">
        <f t="shared" si="22"/>
        <v>0</v>
      </c>
      <c r="AW36" s="1">
        <f t="shared" si="23"/>
        <v>0</v>
      </c>
      <c r="BA36" s="54">
        <f t="shared" si="24"/>
        <v>0</v>
      </c>
      <c r="BB36" s="1">
        <f t="shared" si="25"/>
        <v>0</v>
      </c>
      <c r="BC36" s="1">
        <f t="shared" si="26"/>
        <v>0</v>
      </c>
    </row>
    <row r="37" spans="1:55" ht="15">
      <c r="A37" s="61"/>
      <c r="B37" s="62"/>
      <c r="C37" s="63"/>
      <c r="D37" s="71" t="s">
        <v>177</v>
      </c>
      <c r="E37" s="72">
        <v>0</v>
      </c>
      <c r="F37" s="62"/>
      <c r="G37" s="71" t="s">
        <v>177</v>
      </c>
      <c r="H37" s="72">
        <v>0</v>
      </c>
      <c r="I37" s="32" t="s">
        <v>49</v>
      </c>
      <c r="J37" s="62"/>
      <c r="K37" s="95"/>
      <c r="L37" s="66"/>
      <c r="M37" s="56">
        <f t="shared" si="27"/>
        <v>0</v>
      </c>
      <c r="N37" s="57">
        <f t="shared" si="28"/>
        <v>0</v>
      </c>
      <c r="O37" s="79">
        <f t="shared" si="0"/>
      </c>
      <c r="P37" s="79">
        <f t="shared" si="1"/>
      </c>
      <c r="T37" s="1">
        <v>0</v>
      </c>
      <c r="X37" s="1">
        <v>0</v>
      </c>
      <c r="Y37" s="1">
        <f t="shared" si="2"/>
        <v>0</v>
      </c>
      <c r="Z37" s="1">
        <f t="shared" si="3"/>
        <v>0</v>
      </c>
      <c r="AA37" s="1">
        <f t="shared" si="4"/>
        <v>0</v>
      </c>
      <c r="AB37" s="1">
        <f t="shared" si="5"/>
        <v>1</v>
      </c>
      <c r="AC37" s="1">
        <f t="shared" si="6"/>
        <v>0</v>
      </c>
      <c r="AD37" s="1">
        <f t="shared" si="7"/>
        <v>0</v>
      </c>
      <c r="AE37" s="1" t="b">
        <f t="shared" si="8"/>
        <v>0</v>
      </c>
      <c r="AF37" s="1">
        <f t="shared" si="9"/>
        <v>0</v>
      </c>
      <c r="AG37" s="1">
        <f t="shared" si="10"/>
        <v>0</v>
      </c>
      <c r="AH37" s="1">
        <f t="shared" si="11"/>
        <v>0</v>
      </c>
      <c r="AJ37" s="1">
        <f t="shared" si="12"/>
        <v>0</v>
      </c>
      <c r="AK37" s="1">
        <f t="shared" si="13"/>
        <v>5</v>
      </c>
      <c r="AN37" s="1">
        <f t="shared" si="14"/>
        <v>0</v>
      </c>
      <c r="AO37" s="1">
        <f t="shared" si="15"/>
        <v>0</v>
      </c>
      <c r="AP37" s="1">
        <f t="shared" si="16"/>
        <v>0</v>
      </c>
      <c r="AQ37" s="1">
        <f t="shared" si="17"/>
        <v>1</v>
      </c>
      <c r="AR37" s="1">
        <f t="shared" si="18"/>
        <v>0</v>
      </c>
      <c r="AS37" s="1">
        <f t="shared" si="19"/>
        <v>0</v>
      </c>
      <c r="AT37" s="1" t="b">
        <f t="shared" si="20"/>
        <v>0</v>
      </c>
      <c r="AU37" s="1">
        <f t="shared" si="21"/>
        <v>0</v>
      </c>
      <c r="AV37" s="1">
        <f t="shared" si="22"/>
        <v>0</v>
      </c>
      <c r="AW37" s="1">
        <f t="shared" si="23"/>
        <v>0</v>
      </c>
      <c r="BA37" s="54">
        <f t="shared" si="24"/>
        <v>0</v>
      </c>
      <c r="BB37" s="1">
        <f t="shared" si="25"/>
        <v>0</v>
      </c>
      <c r="BC37" s="1">
        <f t="shared" si="26"/>
        <v>0</v>
      </c>
    </row>
    <row r="38" spans="1:55" ht="15">
      <c r="A38" s="61"/>
      <c r="B38" s="62"/>
      <c r="C38" s="63"/>
      <c r="D38" s="71" t="s">
        <v>177</v>
      </c>
      <c r="E38" s="72">
        <v>0</v>
      </c>
      <c r="F38" s="62"/>
      <c r="G38" s="71" t="s">
        <v>177</v>
      </c>
      <c r="H38" s="72">
        <v>0</v>
      </c>
      <c r="I38" s="32" t="s">
        <v>50</v>
      </c>
      <c r="J38" s="62"/>
      <c r="K38" s="95"/>
      <c r="L38" s="66"/>
      <c r="M38" s="56">
        <f t="shared" si="27"/>
        <v>0</v>
      </c>
      <c r="N38" s="57">
        <f t="shared" si="28"/>
        <v>0</v>
      </c>
      <c r="O38" s="79">
        <f t="shared" si="0"/>
      </c>
      <c r="P38" s="79">
        <f t="shared" si="1"/>
      </c>
      <c r="T38" s="1">
        <v>0</v>
      </c>
      <c r="X38" s="1">
        <v>0</v>
      </c>
      <c r="Y38" s="1">
        <f t="shared" si="2"/>
        <v>0</v>
      </c>
      <c r="Z38" s="1">
        <f t="shared" si="3"/>
        <v>0</v>
      </c>
      <c r="AA38" s="1">
        <f t="shared" si="4"/>
        <v>0</v>
      </c>
      <c r="AB38" s="1">
        <f t="shared" si="5"/>
        <v>1</v>
      </c>
      <c r="AC38" s="1">
        <f t="shared" si="6"/>
        <v>0</v>
      </c>
      <c r="AD38" s="1">
        <f t="shared" si="7"/>
        <v>0</v>
      </c>
      <c r="AE38" s="1" t="b">
        <f t="shared" si="8"/>
        <v>0</v>
      </c>
      <c r="AF38" s="1">
        <f t="shared" si="9"/>
        <v>0</v>
      </c>
      <c r="AG38" s="1">
        <f t="shared" si="10"/>
        <v>0</v>
      </c>
      <c r="AH38" s="1">
        <f t="shared" si="11"/>
        <v>0</v>
      </c>
      <c r="AJ38" s="1">
        <f t="shared" si="12"/>
        <v>0</v>
      </c>
      <c r="AK38" s="1">
        <f t="shared" si="13"/>
        <v>5</v>
      </c>
      <c r="AN38" s="1">
        <f t="shared" si="14"/>
        <v>0</v>
      </c>
      <c r="AO38" s="1">
        <f t="shared" si="15"/>
        <v>0</v>
      </c>
      <c r="AP38" s="1">
        <f t="shared" si="16"/>
        <v>0</v>
      </c>
      <c r="AQ38" s="1">
        <f t="shared" si="17"/>
        <v>1</v>
      </c>
      <c r="AR38" s="1">
        <f t="shared" si="18"/>
        <v>0</v>
      </c>
      <c r="AS38" s="1">
        <f t="shared" si="19"/>
        <v>0</v>
      </c>
      <c r="AT38" s="1" t="b">
        <f t="shared" si="20"/>
        <v>0</v>
      </c>
      <c r="AU38" s="1">
        <f t="shared" si="21"/>
        <v>0</v>
      </c>
      <c r="AV38" s="1">
        <f t="shared" si="22"/>
        <v>0</v>
      </c>
      <c r="AW38" s="1">
        <f t="shared" si="23"/>
        <v>0</v>
      </c>
      <c r="BA38" s="54">
        <f t="shared" si="24"/>
        <v>0</v>
      </c>
      <c r="BB38" s="1">
        <f t="shared" si="25"/>
        <v>0</v>
      </c>
      <c r="BC38" s="1">
        <f t="shared" si="26"/>
        <v>0</v>
      </c>
    </row>
    <row r="39" spans="1:55" ht="15">
      <c r="A39" s="61"/>
      <c r="B39" s="62"/>
      <c r="C39" s="63"/>
      <c r="D39" s="71" t="s">
        <v>177</v>
      </c>
      <c r="E39" s="72">
        <v>0</v>
      </c>
      <c r="F39" s="62"/>
      <c r="G39" s="71" t="s">
        <v>177</v>
      </c>
      <c r="H39" s="72">
        <v>0</v>
      </c>
      <c r="I39" s="32" t="s">
        <v>51</v>
      </c>
      <c r="J39" s="62"/>
      <c r="K39" s="95"/>
      <c r="L39" s="66"/>
      <c r="M39" s="56">
        <f t="shared" si="27"/>
        <v>0</v>
      </c>
      <c r="N39" s="57">
        <f t="shared" si="28"/>
        <v>0</v>
      </c>
      <c r="O39" s="79">
        <f t="shared" si="0"/>
      </c>
      <c r="P39" s="79">
        <f t="shared" si="1"/>
      </c>
      <c r="T39" s="1">
        <v>0</v>
      </c>
      <c r="X39" s="1">
        <v>0</v>
      </c>
      <c r="Y39" s="1">
        <f t="shared" si="2"/>
        <v>0</v>
      </c>
      <c r="Z39" s="1">
        <f t="shared" si="3"/>
        <v>0</v>
      </c>
      <c r="AA39" s="1">
        <f t="shared" si="4"/>
        <v>0</v>
      </c>
      <c r="AB39" s="1">
        <f t="shared" si="5"/>
        <v>1</v>
      </c>
      <c r="AC39" s="1">
        <f t="shared" si="6"/>
        <v>0</v>
      </c>
      <c r="AD39" s="1">
        <f t="shared" si="7"/>
        <v>0</v>
      </c>
      <c r="AE39" s="1" t="b">
        <f t="shared" si="8"/>
        <v>0</v>
      </c>
      <c r="AF39" s="1">
        <f t="shared" si="9"/>
        <v>0</v>
      </c>
      <c r="AG39" s="1">
        <f t="shared" si="10"/>
        <v>0</v>
      </c>
      <c r="AH39" s="1">
        <f t="shared" si="11"/>
        <v>0</v>
      </c>
      <c r="AJ39" s="1">
        <f t="shared" si="12"/>
        <v>0</v>
      </c>
      <c r="AK39" s="1">
        <f t="shared" si="13"/>
        <v>5</v>
      </c>
      <c r="AN39" s="1">
        <f t="shared" si="14"/>
        <v>0</v>
      </c>
      <c r="AO39" s="1">
        <f t="shared" si="15"/>
        <v>0</v>
      </c>
      <c r="AP39" s="1">
        <f t="shared" si="16"/>
        <v>0</v>
      </c>
      <c r="AQ39" s="1">
        <f t="shared" si="17"/>
        <v>1</v>
      </c>
      <c r="AR39" s="1">
        <f t="shared" si="18"/>
        <v>0</v>
      </c>
      <c r="AS39" s="1">
        <f t="shared" si="19"/>
        <v>0</v>
      </c>
      <c r="AT39" s="1" t="b">
        <f t="shared" si="20"/>
        <v>0</v>
      </c>
      <c r="AU39" s="1">
        <f t="shared" si="21"/>
        <v>0</v>
      </c>
      <c r="AV39" s="1">
        <f t="shared" si="22"/>
        <v>0</v>
      </c>
      <c r="AW39" s="1">
        <f t="shared" si="23"/>
        <v>0</v>
      </c>
      <c r="BA39" s="54">
        <f t="shared" si="24"/>
        <v>0</v>
      </c>
      <c r="BB39" s="1">
        <f t="shared" si="25"/>
        <v>0</v>
      </c>
      <c r="BC39" s="1">
        <f t="shared" si="26"/>
        <v>0</v>
      </c>
    </row>
    <row r="40" spans="1:55" ht="15">
      <c r="A40" s="61"/>
      <c r="B40" s="62"/>
      <c r="C40" s="63"/>
      <c r="D40" s="71" t="s">
        <v>177</v>
      </c>
      <c r="E40" s="72">
        <v>0</v>
      </c>
      <c r="F40" s="62"/>
      <c r="G40" s="71" t="s">
        <v>177</v>
      </c>
      <c r="H40" s="72">
        <v>0</v>
      </c>
      <c r="I40" s="32" t="s">
        <v>52</v>
      </c>
      <c r="J40" s="62"/>
      <c r="K40" s="95"/>
      <c r="L40" s="66"/>
      <c r="M40" s="56">
        <f t="shared" si="27"/>
        <v>0</v>
      </c>
      <c r="N40" s="57">
        <f t="shared" si="28"/>
        <v>0</v>
      </c>
      <c r="O40" s="79">
        <f t="shared" si="0"/>
      </c>
      <c r="P40" s="79">
        <f t="shared" si="1"/>
      </c>
      <c r="T40" s="1">
        <v>0</v>
      </c>
      <c r="X40" s="1">
        <v>0</v>
      </c>
      <c r="Y40" s="1">
        <f t="shared" si="2"/>
        <v>0</v>
      </c>
      <c r="Z40" s="1">
        <f t="shared" si="3"/>
        <v>0</v>
      </c>
      <c r="AA40" s="1">
        <f t="shared" si="4"/>
        <v>0</v>
      </c>
      <c r="AB40" s="1">
        <f t="shared" si="5"/>
        <v>1</v>
      </c>
      <c r="AC40" s="1">
        <f t="shared" si="6"/>
        <v>0</v>
      </c>
      <c r="AD40" s="1">
        <f t="shared" si="7"/>
        <v>0</v>
      </c>
      <c r="AE40" s="1" t="b">
        <f t="shared" si="8"/>
        <v>0</v>
      </c>
      <c r="AF40" s="1">
        <f t="shared" si="9"/>
        <v>0</v>
      </c>
      <c r="AG40" s="1">
        <f t="shared" si="10"/>
        <v>0</v>
      </c>
      <c r="AH40" s="1">
        <f t="shared" si="11"/>
        <v>0</v>
      </c>
      <c r="AJ40" s="1">
        <f t="shared" si="12"/>
        <v>0</v>
      </c>
      <c r="AK40" s="1">
        <f t="shared" si="13"/>
        <v>5</v>
      </c>
      <c r="AN40" s="1">
        <f t="shared" si="14"/>
        <v>0</v>
      </c>
      <c r="AO40" s="1">
        <f t="shared" si="15"/>
        <v>0</v>
      </c>
      <c r="AP40" s="1">
        <f t="shared" si="16"/>
        <v>0</v>
      </c>
      <c r="AQ40" s="1">
        <f t="shared" si="17"/>
        <v>1</v>
      </c>
      <c r="AR40" s="1">
        <f t="shared" si="18"/>
        <v>0</v>
      </c>
      <c r="AS40" s="1">
        <f t="shared" si="19"/>
        <v>0</v>
      </c>
      <c r="AT40" s="1" t="b">
        <f t="shared" si="20"/>
        <v>0</v>
      </c>
      <c r="AU40" s="1">
        <f t="shared" si="21"/>
        <v>0</v>
      </c>
      <c r="AV40" s="1">
        <f t="shared" si="22"/>
        <v>0</v>
      </c>
      <c r="AW40" s="1">
        <f t="shared" si="23"/>
        <v>0</v>
      </c>
      <c r="BA40" s="54">
        <f t="shared" si="24"/>
        <v>0</v>
      </c>
      <c r="BB40" s="1">
        <f t="shared" si="25"/>
        <v>0</v>
      </c>
      <c r="BC40" s="1">
        <f t="shared" si="26"/>
        <v>0</v>
      </c>
    </row>
    <row r="41" spans="1:55" ht="15">
      <c r="A41" s="61"/>
      <c r="B41" s="62"/>
      <c r="C41" s="63"/>
      <c r="D41" s="71" t="s">
        <v>177</v>
      </c>
      <c r="E41" s="72">
        <v>0</v>
      </c>
      <c r="F41" s="62"/>
      <c r="G41" s="71" t="s">
        <v>177</v>
      </c>
      <c r="H41" s="72">
        <v>0</v>
      </c>
      <c r="I41" s="32" t="s">
        <v>53</v>
      </c>
      <c r="J41" s="62"/>
      <c r="K41" s="95"/>
      <c r="L41" s="66"/>
      <c r="M41" s="56">
        <f t="shared" si="27"/>
        <v>0</v>
      </c>
      <c r="N41" s="57">
        <f t="shared" si="28"/>
        <v>0</v>
      </c>
      <c r="O41" s="79">
        <f t="shared" si="0"/>
      </c>
      <c r="P41" s="79">
        <f t="shared" si="1"/>
      </c>
      <c r="T41" s="1">
        <v>0</v>
      </c>
      <c r="X41" s="1">
        <v>0</v>
      </c>
      <c r="Y41" s="1">
        <f t="shared" si="2"/>
        <v>0</v>
      </c>
      <c r="Z41" s="1">
        <f t="shared" si="3"/>
        <v>0</v>
      </c>
      <c r="AA41" s="1">
        <f t="shared" si="4"/>
        <v>0</v>
      </c>
      <c r="AB41" s="1">
        <f t="shared" si="5"/>
        <v>1</v>
      </c>
      <c r="AC41" s="1">
        <f t="shared" si="6"/>
        <v>0</v>
      </c>
      <c r="AD41" s="1">
        <f t="shared" si="7"/>
        <v>0</v>
      </c>
      <c r="AE41" s="1" t="b">
        <f t="shared" si="8"/>
        <v>0</v>
      </c>
      <c r="AF41" s="1">
        <f t="shared" si="9"/>
        <v>0</v>
      </c>
      <c r="AG41" s="1">
        <f t="shared" si="10"/>
        <v>0</v>
      </c>
      <c r="AH41" s="1">
        <f t="shared" si="11"/>
        <v>0</v>
      </c>
      <c r="AJ41" s="1">
        <f t="shared" si="12"/>
        <v>0</v>
      </c>
      <c r="AK41" s="1">
        <f t="shared" si="13"/>
        <v>5</v>
      </c>
      <c r="AN41" s="1">
        <f t="shared" si="14"/>
        <v>0</v>
      </c>
      <c r="AO41" s="1">
        <f t="shared" si="15"/>
        <v>0</v>
      </c>
      <c r="AP41" s="1">
        <f t="shared" si="16"/>
        <v>0</v>
      </c>
      <c r="AQ41" s="1">
        <f t="shared" si="17"/>
        <v>1</v>
      </c>
      <c r="AR41" s="1">
        <f t="shared" si="18"/>
        <v>0</v>
      </c>
      <c r="AS41" s="1">
        <f t="shared" si="19"/>
        <v>0</v>
      </c>
      <c r="AT41" s="1" t="b">
        <f t="shared" si="20"/>
        <v>0</v>
      </c>
      <c r="AU41" s="1">
        <f t="shared" si="21"/>
        <v>0</v>
      </c>
      <c r="AV41" s="1">
        <f t="shared" si="22"/>
        <v>0</v>
      </c>
      <c r="AW41" s="1">
        <f t="shared" si="23"/>
        <v>0</v>
      </c>
      <c r="BA41" s="54">
        <f t="shared" si="24"/>
        <v>0</v>
      </c>
      <c r="BB41" s="1">
        <f t="shared" si="25"/>
        <v>0</v>
      </c>
      <c r="BC41" s="1">
        <f t="shared" si="26"/>
        <v>0</v>
      </c>
    </row>
    <row r="42" spans="1:55" ht="15">
      <c r="A42" s="61"/>
      <c r="B42" s="62"/>
      <c r="C42" s="63"/>
      <c r="D42" s="71" t="s">
        <v>177</v>
      </c>
      <c r="E42" s="72">
        <v>0</v>
      </c>
      <c r="F42" s="62"/>
      <c r="G42" s="71" t="s">
        <v>177</v>
      </c>
      <c r="H42" s="72">
        <v>0</v>
      </c>
      <c r="I42" s="32" t="s">
        <v>54</v>
      </c>
      <c r="J42" s="62"/>
      <c r="K42" s="95"/>
      <c r="L42" s="66"/>
      <c r="M42" s="56">
        <f t="shared" si="27"/>
        <v>0</v>
      </c>
      <c r="N42" s="57">
        <f t="shared" si="28"/>
        <v>0</v>
      </c>
      <c r="O42" s="79">
        <f t="shared" si="0"/>
      </c>
      <c r="P42" s="79">
        <f t="shared" si="1"/>
      </c>
      <c r="T42" s="1">
        <v>0</v>
      </c>
      <c r="X42" s="1">
        <v>0</v>
      </c>
      <c r="Y42" s="1">
        <f t="shared" si="2"/>
        <v>0</v>
      </c>
      <c r="Z42" s="1">
        <f t="shared" si="3"/>
        <v>0</v>
      </c>
      <c r="AA42" s="1">
        <f t="shared" si="4"/>
        <v>0</v>
      </c>
      <c r="AB42" s="1">
        <f t="shared" si="5"/>
        <v>1</v>
      </c>
      <c r="AC42" s="1">
        <f t="shared" si="6"/>
        <v>0</v>
      </c>
      <c r="AD42" s="1">
        <f t="shared" si="7"/>
        <v>0</v>
      </c>
      <c r="AE42" s="1" t="b">
        <f t="shared" si="8"/>
        <v>0</v>
      </c>
      <c r="AF42" s="1">
        <f t="shared" si="9"/>
        <v>0</v>
      </c>
      <c r="AG42" s="1">
        <f t="shared" si="10"/>
        <v>0</v>
      </c>
      <c r="AH42" s="1">
        <f t="shared" si="11"/>
        <v>0</v>
      </c>
      <c r="AJ42" s="1">
        <f t="shared" si="12"/>
        <v>0</v>
      </c>
      <c r="AK42" s="1">
        <f t="shared" si="13"/>
        <v>5</v>
      </c>
      <c r="AN42" s="1">
        <f t="shared" si="14"/>
        <v>0</v>
      </c>
      <c r="AO42" s="1">
        <f t="shared" si="15"/>
        <v>0</v>
      </c>
      <c r="AP42" s="1">
        <f t="shared" si="16"/>
        <v>0</v>
      </c>
      <c r="AQ42" s="1">
        <f t="shared" si="17"/>
        <v>1</v>
      </c>
      <c r="AR42" s="1">
        <f t="shared" si="18"/>
        <v>0</v>
      </c>
      <c r="AS42" s="1">
        <f t="shared" si="19"/>
        <v>0</v>
      </c>
      <c r="AT42" s="1" t="b">
        <f t="shared" si="20"/>
        <v>0</v>
      </c>
      <c r="AU42" s="1">
        <f t="shared" si="21"/>
        <v>0</v>
      </c>
      <c r="AV42" s="1">
        <f t="shared" si="22"/>
        <v>0</v>
      </c>
      <c r="AW42" s="1">
        <f t="shared" si="23"/>
        <v>0</v>
      </c>
      <c r="BA42" s="54">
        <f t="shared" si="24"/>
        <v>0</v>
      </c>
      <c r="BB42" s="1">
        <f t="shared" si="25"/>
        <v>0</v>
      </c>
      <c r="BC42" s="1">
        <f t="shared" si="26"/>
        <v>0</v>
      </c>
    </row>
    <row r="43" spans="1:55" ht="15">
      <c r="A43" s="61"/>
      <c r="B43" s="62"/>
      <c r="C43" s="63"/>
      <c r="D43" s="71" t="s">
        <v>177</v>
      </c>
      <c r="E43" s="72">
        <v>0</v>
      </c>
      <c r="F43" s="62"/>
      <c r="G43" s="71" t="s">
        <v>177</v>
      </c>
      <c r="H43" s="72">
        <v>0</v>
      </c>
      <c r="I43" s="32" t="s">
        <v>55</v>
      </c>
      <c r="J43" s="62"/>
      <c r="K43" s="95"/>
      <c r="L43" s="66"/>
      <c r="M43" s="56">
        <f t="shared" si="27"/>
        <v>0</v>
      </c>
      <c r="N43" s="57">
        <f t="shared" si="28"/>
        <v>0</v>
      </c>
      <c r="O43" s="79">
        <f t="shared" si="0"/>
      </c>
      <c r="P43" s="79">
        <f t="shared" si="1"/>
      </c>
      <c r="T43" s="1">
        <v>0</v>
      </c>
      <c r="X43" s="1">
        <v>0</v>
      </c>
      <c r="Y43" s="1">
        <f t="shared" si="2"/>
        <v>0</v>
      </c>
      <c r="Z43" s="1">
        <f t="shared" si="3"/>
        <v>0</v>
      </c>
      <c r="AA43" s="1">
        <f t="shared" si="4"/>
        <v>0</v>
      </c>
      <c r="AB43" s="1">
        <f t="shared" si="5"/>
        <v>1</v>
      </c>
      <c r="AC43" s="1">
        <f t="shared" si="6"/>
        <v>0</v>
      </c>
      <c r="AD43" s="1">
        <f t="shared" si="7"/>
        <v>0</v>
      </c>
      <c r="AE43" s="1" t="b">
        <f t="shared" si="8"/>
        <v>0</v>
      </c>
      <c r="AF43" s="1">
        <f t="shared" si="9"/>
        <v>0</v>
      </c>
      <c r="AG43" s="1">
        <f t="shared" si="10"/>
        <v>0</v>
      </c>
      <c r="AH43" s="1">
        <f t="shared" si="11"/>
        <v>0</v>
      </c>
      <c r="AJ43" s="1">
        <f t="shared" si="12"/>
        <v>0</v>
      </c>
      <c r="AK43" s="1">
        <f t="shared" si="13"/>
        <v>5</v>
      </c>
      <c r="AN43" s="1">
        <f t="shared" si="14"/>
        <v>0</v>
      </c>
      <c r="AO43" s="1">
        <f t="shared" si="15"/>
        <v>0</v>
      </c>
      <c r="AP43" s="1">
        <f t="shared" si="16"/>
        <v>0</v>
      </c>
      <c r="AQ43" s="1">
        <f t="shared" si="17"/>
        <v>1</v>
      </c>
      <c r="AR43" s="1">
        <f t="shared" si="18"/>
        <v>0</v>
      </c>
      <c r="AS43" s="1">
        <f t="shared" si="19"/>
        <v>0</v>
      </c>
      <c r="AT43" s="1" t="b">
        <f t="shared" si="20"/>
        <v>0</v>
      </c>
      <c r="AU43" s="1">
        <f t="shared" si="21"/>
        <v>0</v>
      </c>
      <c r="AV43" s="1">
        <f t="shared" si="22"/>
        <v>0</v>
      </c>
      <c r="AW43" s="1">
        <f t="shared" si="23"/>
        <v>0</v>
      </c>
      <c r="BA43" s="54">
        <f t="shared" si="24"/>
        <v>0</v>
      </c>
      <c r="BB43" s="1">
        <f t="shared" si="25"/>
        <v>0</v>
      </c>
      <c r="BC43" s="1">
        <f t="shared" si="26"/>
        <v>0</v>
      </c>
    </row>
    <row r="44" spans="1:55" ht="15">
      <c r="A44" s="61"/>
      <c r="B44" s="62"/>
      <c r="C44" s="63"/>
      <c r="D44" s="71" t="s">
        <v>177</v>
      </c>
      <c r="E44" s="72">
        <v>0</v>
      </c>
      <c r="F44" s="62"/>
      <c r="G44" s="71" t="s">
        <v>177</v>
      </c>
      <c r="H44" s="72">
        <v>0</v>
      </c>
      <c r="I44" s="32" t="s">
        <v>56</v>
      </c>
      <c r="J44" s="62"/>
      <c r="K44" s="95"/>
      <c r="L44" s="66"/>
      <c r="M44" s="56">
        <f t="shared" si="27"/>
        <v>0</v>
      </c>
      <c r="N44" s="57">
        <f t="shared" si="28"/>
        <v>0</v>
      </c>
      <c r="O44" s="79">
        <f aca="true" t="shared" si="29" ref="O44:O61">IF(K44&lt;&gt;0,AH44,"")</f>
      </c>
      <c r="P44" s="79">
        <f aca="true" t="shared" si="30" ref="P44:P61">IF(K44&lt;&gt;0,AW44,"")</f>
      </c>
      <c r="T44" s="1">
        <v>0</v>
      </c>
      <c r="X44" s="1">
        <v>0</v>
      </c>
      <c r="Y44" s="1">
        <f aca="true" t="shared" si="31" ref="Y44:Y61">$X$8/$Z$4</f>
        <v>0</v>
      </c>
      <c r="Z44" s="1">
        <f aca="true" t="shared" si="32" ref="Z44:Z61">X44/$Z$4</f>
        <v>0</v>
      </c>
      <c r="AA44" s="1">
        <f aca="true" t="shared" si="33" ref="AA44:AA61">(T44-$T$8)*2/$Z$4</f>
        <v>0</v>
      </c>
      <c r="AB44" s="1">
        <f aca="true" t="shared" si="34" ref="AB44:AB61">SIN(Y44)*SIN(Z44)+COS(Y44)*COS(Z44)*COS(AA44)</f>
        <v>1</v>
      </c>
      <c r="AC44" s="1">
        <f aca="true" t="shared" si="35" ref="AC44:AC61">ATAN(SQRT(1-AB44*AB44)/AB44)</f>
        <v>0</v>
      </c>
      <c r="AD44" s="1">
        <f aca="true" t="shared" si="36" ref="AD44:AD61">IF(AC44&lt;0,180/$Z$4+AC44,AC44)</f>
        <v>0</v>
      </c>
      <c r="AE44" s="1" t="b">
        <f aca="true" t="shared" si="37" ref="AE44:AE61">IF(Y44&lt;&gt;Z44,90*(1+ABS(Y44-Z44)/(Y44-Z44)))</f>
        <v>0</v>
      </c>
      <c r="AF44" s="1">
        <f aca="true" t="shared" si="38" ref="AF44:AF61">IF(AA44&lt;&gt;0,90+$Z$4*ATAN((SIN(Y44)*AB44-SIN(Z44))/(SIN(AA44)*COS(Y44)^2)),AE44*1)</f>
        <v>0</v>
      </c>
      <c r="AG44" s="1">
        <f aca="true" t="shared" si="39" ref="AG44:AG61">IF(SIN(AA44)&lt;0,AF44+180,AF44*1)</f>
        <v>0</v>
      </c>
      <c r="AH44" s="1">
        <f aca="true" t="shared" si="40" ref="AH44:AH61">INT(AG44)</f>
        <v>0</v>
      </c>
      <c r="AJ44" s="1">
        <f aca="true" t="shared" si="41" ref="AJ44:AJ61">6365.11*AD44</f>
        <v>0</v>
      </c>
      <c r="AK44" s="1">
        <f aca="true" t="shared" si="42" ref="AK44:AK61">IF(AJ44&lt;5,5,INT(AJ44+0.5))</f>
        <v>5</v>
      </c>
      <c r="AN44" s="1">
        <f aca="true" t="shared" si="43" ref="AN44:AN61">X44/$Z$4</f>
        <v>0</v>
      </c>
      <c r="AO44" s="1">
        <f aca="true" t="shared" si="44" ref="AO44:AO61">$X$8/$Z$4</f>
        <v>0</v>
      </c>
      <c r="AP44" s="1">
        <f aca="true" t="shared" si="45" ref="AP44:AP61">($T$8-T44)*2/$Z$4</f>
        <v>0</v>
      </c>
      <c r="AQ44" s="1">
        <f aca="true" t="shared" si="46" ref="AQ44:AQ61">SIN(AN44)*SIN(AO44)+COS(AN44)*COS(AO44)*COS(AP44)</f>
        <v>1</v>
      </c>
      <c r="AR44" s="1">
        <f aca="true" t="shared" si="47" ref="AR44:AR61">ATAN(SQRT(1-AQ44*AQ44)/AQ44)</f>
        <v>0</v>
      </c>
      <c r="AS44" s="1">
        <f aca="true" t="shared" si="48" ref="AS44:AS61">IF(AC44&lt;0,180/$Z$4+AC44,AC44)</f>
        <v>0</v>
      </c>
      <c r="AT44" s="1" t="b">
        <f aca="true" t="shared" si="49" ref="AT44:AT61">IF(AN44&lt;&gt;AO44,90*(1+ABS(AN44-AO44)/(AN44-AO44)))</f>
        <v>0</v>
      </c>
      <c r="AU44" s="1">
        <f aca="true" t="shared" si="50" ref="AU44:AU61">IF(AP44&lt;&gt;0,90+$Z$4*ATAN((SIN(AN44)*AQ44-SIN(AO44))/(SIN(AP44)*COS(AN44)^2)),AT44*1)</f>
        <v>0</v>
      </c>
      <c r="AV44" s="1">
        <f aca="true" t="shared" si="51" ref="AV44:AV61">IF(SIN(AP44)&lt;0,AU44+180,AU44*1)</f>
        <v>0</v>
      </c>
      <c r="AW44" s="1">
        <f aca="true" t="shared" si="52" ref="AW44:AW61">INT(AV44)</f>
        <v>0</v>
      </c>
      <c r="BA44" s="54">
        <f aca="true" t="shared" si="53" ref="BA44:BA61">M44</f>
        <v>0</v>
      </c>
      <c r="BB44" s="1">
        <f aca="true" t="shared" si="54" ref="BB44:BB61">C44</f>
        <v>0</v>
      </c>
      <c r="BC44" s="1">
        <f aca="true" t="shared" si="55" ref="BC44:BC61">K44</f>
        <v>0</v>
      </c>
    </row>
    <row r="45" spans="1:55" ht="15">
      <c r="A45" s="61"/>
      <c r="B45" s="62"/>
      <c r="C45" s="63"/>
      <c r="D45" s="71" t="s">
        <v>177</v>
      </c>
      <c r="E45" s="72">
        <v>0</v>
      </c>
      <c r="F45" s="62"/>
      <c r="G45" s="71" t="s">
        <v>177</v>
      </c>
      <c r="H45" s="72">
        <v>0</v>
      </c>
      <c r="I45" s="32" t="s">
        <v>57</v>
      </c>
      <c r="J45" s="62"/>
      <c r="K45" s="95"/>
      <c r="L45" s="66"/>
      <c r="M45" s="56">
        <f t="shared" si="27"/>
        <v>0</v>
      </c>
      <c r="N45" s="57">
        <f t="shared" si="28"/>
        <v>0</v>
      </c>
      <c r="O45" s="79">
        <f t="shared" si="29"/>
      </c>
      <c r="P45" s="79">
        <f t="shared" si="30"/>
      </c>
      <c r="T45" s="1">
        <v>0</v>
      </c>
      <c r="X45" s="1">
        <v>0</v>
      </c>
      <c r="Y45" s="1">
        <f t="shared" si="31"/>
        <v>0</v>
      </c>
      <c r="Z45" s="1">
        <f t="shared" si="32"/>
        <v>0</v>
      </c>
      <c r="AA45" s="1">
        <f t="shared" si="33"/>
        <v>0</v>
      </c>
      <c r="AB45" s="1">
        <f t="shared" si="34"/>
        <v>1</v>
      </c>
      <c r="AC45" s="1">
        <f t="shared" si="35"/>
        <v>0</v>
      </c>
      <c r="AD45" s="1">
        <f t="shared" si="36"/>
        <v>0</v>
      </c>
      <c r="AE45" s="1" t="b">
        <f t="shared" si="37"/>
        <v>0</v>
      </c>
      <c r="AF45" s="1">
        <f t="shared" si="38"/>
        <v>0</v>
      </c>
      <c r="AG45" s="1">
        <f t="shared" si="39"/>
        <v>0</v>
      </c>
      <c r="AH45" s="1">
        <f t="shared" si="40"/>
        <v>0</v>
      </c>
      <c r="AJ45" s="1">
        <f t="shared" si="41"/>
        <v>0</v>
      </c>
      <c r="AK45" s="1">
        <f t="shared" si="42"/>
        <v>5</v>
      </c>
      <c r="AN45" s="1">
        <f t="shared" si="43"/>
        <v>0</v>
      </c>
      <c r="AO45" s="1">
        <f t="shared" si="44"/>
        <v>0</v>
      </c>
      <c r="AP45" s="1">
        <f t="shared" si="45"/>
        <v>0</v>
      </c>
      <c r="AQ45" s="1">
        <f t="shared" si="46"/>
        <v>1</v>
      </c>
      <c r="AR45" s="1">
        <f t="shared" si="47"/>
        <v>0</v>
      </c>
      <c r="AS45" s="1">
        <f t="shared" si="48"/>
        <v>0</v>
      </c>
      <c r="AT45" s="1" t="b">
        <f t="shared" si="49"/>
        <v>0</v>
      </c>
      <c r="AU45" s="1">
        <f t="shared" si="50"/>
        <v>0</v>
      </c>
      <c r="AV45" s="1">
        <f t="shared" si="51"/>
        <v>0</v>
      </c>
      <c r="AW45" s="1">
        <f t="shared" si="52"/>
        <v>0</v>
      </c>
      <c r="BA45" s="54">
        <f t="shared" si="53"/>
        <v>0</v>
      </c>
      <c r="BB45" s="1">
        <f t="shared" si="54"/>
        <v>0</v>
      </c>
      <c r="BC45" s="1">
        <f t="shared" si="55"/>
        <v>0</v>
      </c>
    </row>
    <row r="46" spans="1:55" ht="15">
      <c r="A46" s="61"/>
      <c r="B46" s="62"/>
      <c r="C46" s="63"/>
      <c r="D46" s="71" t="s">
        <v>177</v>
      </c>
      <c r="E46" s="72">
        <v>0</v>
      </c>
      <c r="F46" s="62"/>
      <c r="G46" s="71" t="s">
        <v>177</v>
      </c>
      <c r="H46" s="72">
        <v>0</v>
      </c>
      <c r="I46" s="32" t="s">
        <v>58</v>
      </c>
      <c r="J46" s="62"/>
      <c r="K46" s="95"/>
      <c r="L46" s="66"/>
      <c r="M46" s="56">
        <f t="shared" si="27"/>
        <v>0</v>
      </c>
      <c r="N46" s="57">
        <f t="shared" si="28"/>
        <v>0</v>
      </c>
      <c r="O46" s="79">
        <f t="shared" si="29"/>
      </c>
      <c r="P46" s="79">
        <f t="shared" si="30"/>
      </c>
      <c r="T46" s="1">
        <v>0</v>
      </c>
      <c r="X46" s="1">
        <v>0</v>
      </c>
      <c r="Y46" s="1">
        <f t="shared" si="31"/>
        <v>0</v>
      </c>
      <c r="Z46" s="1">
        <f t="shared" si="32"/>
        <v>0</v>
      </c>
      <c r="AA46" s="1">
        <f t="shared" si="33"/>
        <v>0</v>
      </c>
      <c r="AB46" s="1">
        <f t="shared" si="34"/>
        <v>1</v>
      </c>
      <c r="AC46" s="1">
        <f t="shared" si="35"/>
        <v>0</v>
      </c>
      <c r="AD46" s="1">
        <f t="shared" si="36"/>
        <v>0</v>
      </c>
      <c r="AE46" s="1" t="b">
        <f t="shared" si="37"/>
        <v>0</v>
      </c>
      <c r="AF46" s="1">
        <f t="shared" si="38"/>
        <v>0</v>
      </c>
      <c r="AG46" s="1">
        <f t="shared" si="39"/>
        <v>0</v>
      </c>
      <c r="AH46" s="1">
        <f t="shared" si="40"/>
        <v>0</v>
      </c>
      <c r="AJ46" s="1">
        <f t="shared" si="41"/>
        <v>0</v>
      </c>
      <c r="AK46" s="1">
        <f t="shared" si="42"/>
        <v>5</v>
      </c>
      <c r="AN46" s="1">
        <f t="shared" si="43"/>
        <v>0</v>
      </c>
      <c r="AO46" s="1">
        <f t="shared" si="44"/>
        <v>0</v>
      </c>
      <c r="AP46" s="1">
        <f t="shared" si="45"/>
        <v>0</v>
      </c>
      <c r="AQ46" s="1">
        <f t="shared" si="46"/>
        <v>1</v>
      </c>
      <c r="AR46" s="1">
        <f t="shared" si="47"/>
        <v>0</v>
      </c>
      <c r="AS46" s="1">
        <f t="shared" si="48"/>
        <v>0</v>
      </c>
      <c r="AT46" s="1" t="b">
        <f t="shared" si="49"/>
        <v>0</v>
      </c>
      <c r="AU46" s="1">
        <f t="shared" si="50"/>
        <v>0</v>
      </c>
      <c r="AV46" s="1">
        <f t="shared" si="51"/>
        <v>0</v>
      </c>
      <c r="AW46" s="1">
        <f t="shared" si="52"/>
        <v>0</v>
      </c>
      <c r="BA46" s="54">
        <f t="shared" si="53"/>
        <v>0</v>
      </c>
      <c r="BB46" s="1">
        <f t="shared" si="54"/>
        <v>0</v>
      </c>
      <c r="BC46" s="1">
        <f t="shared" si="55"/>
        <v>0</v>
      </c>
    </row>
    <row r="47" spans="1:55" ht="15">
      <c r="A47" s="61"/>
      <c r="B47" s="62"/>
      <c r="C47" s="63"/>
      <c r="D47" s="71" t="s">
        <v>177</v>
      </c>
      <c r="E47" s="72">
        <v>0</v>
      </c>
      <c r="F47" s="62"/>
      <c r="G47" s="71" t="s">
        <v>177</v>
      </c>
      <c r="H47" s="72">
        <v>0</v>
      </c>
      <c r="I47" s="32" t="s">
        <v>59</v>
      </c>
      <c r="J47" s="62"/>
      <c r="K47" s="95"/>
      <c r="L47" s="66"/>
      <c r="M47" s="56">
        <f t="shared" si="27"/>
        <v>0</v>
      </c>
      <c r="N47" s="57">
        <f t="shared" si="28"/>
        <v>0</v>
      </c>
      <c r="O47" s="79">
        <f t="shared" si="29"/>
      </c>
      <c r="P47" s="79">
        <f t="shared" si="30"/>
      </c>
      <c r="T47" s="1">
        <v>0</v>
      </c>
      <c r="X47" s="1">
        <v>0</v>
      </c>
      <c r="Y47" s="1">
        <f t="shared" si="31"/>
        <v>0</v>
      </c>
      <c r="Z47" s="1">
        <f t="shared" si="32"/>
        <v>0</v>
      </c>
      <c r="AA47" s="1">
        <f t="shared" si="33"/>
        <v>0</v>
      </c>
      <c r="AB47" s="1">
        <f t="shared" si="34"/>
        <v>1</v>
      </c>
      <c r="AC47" s="1">
        <f t="shared" si="35"/>
        <v>0</v>
      </c>
      <c r="AD47" s="1">
        <f t="shared" si="36"/>
        <v>0</v>
      </c>
      <c r="AE47" s="1" t="b">
        <f t="shared" si="37"/>
        <v>0</v>
      </c>
      <c r="AF47" s="1">
        <f t="shared" si="38"/>
        <v>0</v>
      </c>
      <c r="AG47" s="1">
        <f t="shared" si="39"/>
        <v>0</v>
      </c>
      <c r="AH47" s="1">
        <f t="shared" si="40"/>
        <v>0</v>
      </c>
      <c r="AJ47" s="1">
        <f t="shared" si="41"/>
        <v>0</v>
      </c>
      <c r="AK47" s="1">
        <f t="shared" si="42"/>
        <v>5</v>
      </c>
      <c r="AN47" s="1">
        <f t="shared" si="43"/>
        <v>0</v>
      </c>
      <c r="AO47" s="1">
        <f t="shared" si="44"/>
        <v>0</v>
      </c>
      <c r="AP47" s="1">
        <f t="shared" si="45"/>
        <v>0</v>
      </c>
      <c r="AQ47" s="1">
        <f t="shared" si="46"/>
        <v>1</v>
      </c>
      <c r="AR47" s="1">
        <f t="shared" si="47"/>
        <v>0</v>
      </c>
      <c r="AS47" s="1">
        <f t="shared" si="48"/>
        <v>0</v>
      </c>
      <c r="AT47" s="1" t="b">
        <f t="shared" si="49"/>
        <v>0</v>
      </c>
      <c r="AU47" s="1">
        <f t="shared" si="50"/>
        <v>0</v>
      </c>
      <c r="AV47" s="1">
        <f t="shared" si="51"/>
        <v>0</v>
      </c>
      <c r="AW47" s="1">
        <f t="shared" si="52"/>
        <v>0</v>
      </c>
      <c r="BA47" s="54">
        <f t="shared" si="53"/>
        <v>0</v>
      </c>
      <c r="BB47" s="1">
        <f t="shared" si="54"/>
        <v>0</v>
      </c>
      <c r="BC47" s="1">
        <f t="shared" si="55"/>
        <v>0</v>
      </c>
    </row>
    <row r="48" spans="1:55" ht="15">
      <c r="A48" s="61"/>
      <c r="B48" s="62"/>
      <c r="C48" s="63"/>
      <c r="D48" s="71" t="s">
        <v>177</v>
      </c>
      <c r="E48" s="72">
        <v>0</v>
      </c>
      <c r="F48" s="62"/>
      <c r="G48" s="71" t="s">
        <v>177</v>
      </c>
      <c r="H48" s="72">
        <v>0</v>
      </c>
      <c r="I48" s="32" t="s">
        <v>60</v>
      </c>
      <c r="J48" s="62"/>
      <c r="K48" s="95"/>
      <c r="L48" s="66"/>
      <c r="M48" s="56">
        <f t="shared" si="27"/>
        <v>0</v>
      </c>
      <c r="N48" s="57">
        <f t="shared" si="28"/>
        <v>0</v>
      </c>
      <c r="O48" s="79">
        <f t="shared" si="29"/>
      </c>
      <c r="P48" s="79">
        <f t="shared" si="30"/>
      </c>
      <c r="T48" s="1">
        <v>0</v>
      </c>
      <c r="X48" s="1">
        <v>0</v>
      </c>
      <c r="Y48" s="1">
        <f t="shared" si="31"/>
        <v>0</v>
      </c>
      <c r="Z48" s="1">
        <f t="shared" si="32"/>
        <v>0</v>
      </c>
      <c r="AA48" s="1">
        <f t="shared" si="33"/>
        <v>0</v>
      </c>
      <c r="AB48" s="1">
        <f t="shared" si="34"/>
        <v>1</v>
      </c>
      <c r="AC48" s="1">
        <f t="shared" si="35"/>
        <v>0</v>
      </c>
      <c r="AD48" s="1">
        <f t="shared" si="36"/>
        <v>0</v>
      </c>
      <c r="AE48" s="1" t="b">
        <f t="shared" si="37"/>
        <v>0</v>
      </c>
      <c r="AF48" s="1">
        <f t="shared" si="38"/>
        <v>0</v>
      </c>
      <c r="AG48" s="1">
        <f t="shared" si="39"/>
        <v>0</v>
      </c>
      <c r="AH48" s="1">
        <f t="shared" si="40"/>
        <v>0</v>
      </c>
      <c r="AJ48" s="1">
        <f t="shared" si="41"/>
        <v>0</v>
      </c>
      <c r="AK48" s="1">
        <f t="shared" si="42"/>
        <v>5</v>
      </c>
      <c r="AN48" s="1">
        <f t="shared" si="43"/>
        <v>0</v>
      </c>
      <c r="AO48" s="1">
        <f t="shared" si="44"/>
        <v>0</v>
      </c>
      <c r="AP48" s="1">
        <f t="shared" si="45"/>
        <v>0</v>
      </c>
      <c r="AQ48" s="1">
        <f t="shared" si="46"/>
        <v>1</v>
      </c>
      <c r="AR48" s="1">
        <f t="shared" si="47"/>
        <v>0</v>
      </c>
      <c r="AS48" s="1">
        <f t="shared" si="48"/>
        <v>0</v>
      </c>
      <c r="AT48" s="1" t="b">
        <f t="shared" si="49"/>
        <v>0</v>
      </c>
      <c r="AU48" s="1">
        <f t="shared" si="50"/>
        <v>0</v>
      </c>
      <c r="AV48" s="1">
        <f t="shared" si="51"/>
        <v>0</v>
      </c>
      <c r="AW48" s="1">
        <f t="shared" si="52"/>
        <v>0</v>
      </c>
      <c r="BA48" s="54">
        <f t="shared" si="53"/>
        <v>0</v>
      </c>
      <c r="BB48" s="1">
        <f t="shared" si="54"/>
        <v>0</v>
      </c>
      <c r="BC48" s="1">
        <f t="shared" si="55"/>
        <v>0</v>
      </c>
    </row>
    <row r="49" spans="1:55" ht="15">
      <c r="A49" s="61"/>
      <c r="B49" s="62"/>
      <c r="C49" s="63"/>
      <c r="D49" s="71" t="s">
        <v>177</v>
      </c>
      <c r="E49" s="72">
        <v>0</v>
      </c>
      <c r="F49" s="62"/>
      <c r="G49" s="71" t="s">
        <v>177</v>
      </c>
      <c r="H49" s="72">
        <v>0</v>
      </c>
      <c r="I49" s="32" t="s">
        <v>61</v>
      </c>
      <c r="J49" s="62"/>
      <c r="K49" s="95"/>
      <c r="L49" s="66"/>
      <c r="M49" s="56">
        <f t="shared" si="27"/>
        <v>0</v>
      </c>
      <c r="N49" s="57">
        <f t="shared" si="28"/>
        <v>0</v>
      </c>
      <c r="O49" s="79">
        <f t="shared" si="29"/>
      </c>
      <c r="P49" s="79">
        <f t="shared" si="30"/>
      </c>
      <c r="T49" s="1">
        <v>0</v>
      </c>
      <c r="X49" s="1">
        <v>0</v>
      </c>
      <c r="Y49" s="1">
        <f t="shared" si="31"/>
        <v>0</v>
      </c>
      <c r="Z49" s="1">
        <f t="shared" si="32"/>
        <v>0</v>
      </c>
      <c r="AA49" s="1">
        <f t="shared" si="33"/>
        <v>0</v>
      </c>
      <c r="AB49" s="1">
        <f t="shared" si="34"/>
        <v>1</v>
      </c>
      <c r="AC49" s="1">
        <f t="shared" si="35"/>
        <v>0</v>
      </c>
      <c r="AD49" s="1">
        <f t="shared" si="36"/>
        <v>0</v>
      </c>
      <c r="AE49" s="1" t="b">
        <f t="shared" si="37"/>
        <v>0</v>
      </c>
      <c r="AF49" s="1">
        <f t="shared" si="38"/>
        <v>0</v>
      </c>
      <c r="AG49" s="1">
        <f t="shared" si="39"/>
        <v>0</v>
      </c>
      <c r="AH49" s="1">
        <f t="shared" si="40"/>
        <v>0</v>
      </c>
      <c r="AJ49" s="1">
        <f t="shared" si="41"/>
        <v>0</v>
      </c>
      <c r="AK49" s="1">
        <f t="shared" si="42"/>
        <v>5</v>
      </c>
      <c r="AN49" s="1">
        <f t="shared" si="43"/>
        <v>0</v>
      </c>
      <c r="AO49" s="1">
        <f t="shared" si="44"/>
        <v>0</v>
      </c>
      <c r="AP49" s="1">
        <f t="shared" si="45"/>
        <v>0</v>
      </c>
      <c r="AQ49" s="1">
        <f t="shared" si="46"/>
        <v>1</v>
      </c>
      <c r="AR49" s="1">
        <f t="shared" si="47"/>
        <v>0</v>
      </c>
      <c r="AS49" s="1">
        <f t="shared" si="48"/>
        <v>0</v>
      </c>
      <c r="AT49" s="1" t="b">
        <f t="shared" si="49"/>
        <v>0</v>
      </c>
      <c r="AU49" s="1">
        <f t="shared" si="50"/>
        <v>0</v>
      </c>
      <c r="AV49" s="1">
        <f t="shared" si="51"/>
        <v>0</v>
      </c>
      <c r="AW49" s="1">
        <f t="shared" si="52"/>
        <v>0</v>
      </c>
      <c r="BA49" s="54">
        <f t="shared" si="53"/>
        <v>0</v>
      </c>
      <c r="BB49" s="1">
        <f t="shared" si="54"/>
        <v>0</v>
      </c>
      <c r="BC49" s="1">
        <f t="shared" si="55"/>
        <v>0</v>
      </c>
    </row>
    <row r="50" spans="1:55" ht="15">
      <c r="A50" s="61"/>
      <c r="B50" s="62"/>
      <c r="C50" s="63"/>
      <c r="D50" s="71" t="s">
        <v>177</v>
      </c>
      <c r="E50" s="72">
        <v>0</v>
      </c>
      <c r="F50" s="62"/>
      <c r="G50" s="71" t="s">
        <v>177</v>
      </c>
      <c r="H50" s="72">
        <v>0</v>
      </c>
      <c r="I50" s="32" t="s">
        <v>62</v>
      </c>
      <c r="J50" s="62"/>
      <c r="K50" s="95"/>
      <c r="L50" s="66"/>
      <c r="M50" s="56">
        <f t="shared" si="27"/>
        <v>0</v>
      </c>
      <c r="N50" s="57">
        <f t="shared" si="28"/>
        <v>0</v>
      </c>
      <c r="O50" s="79">
        <f t="shared" si="29"/>
      </c>
      <c r="P50" s="79">
        <f t="shared" si="30"/>
      </c>
      <c r="T50" s="1">
        <v>0</v>
      </c>
      <c r="X50" s="1">
        <v>0</v>
      </c>
      <c r="Y50" s="1">
        <f t="shared" si="31"/>
        <v>0</v>
      </c>
      <c r="Z50" s="1">
        <f t="shared" si="32"/>
        <v>0</v>
      </c>
      <c r="AA50" s="1">
        <f t="shared" si="33"/>
        <v>0</v>
      </c>
      <c r="AB50" s="1">
        <f t="shared" si="34"/>
        <v>1</v>
      </c>
      <c r="AC50" s="1">
        <f t="shared" si="35"/>
        <v>0</v>
      </c>
      <c r="AD50" s="1">
        <f t="shared" si="36"/>
        <v>0</v>
      </c>
      <c r="AE50" s="1" t="b">
        <f t="shared" si="37"/>
        <v>0</v>
      </c>
      <c r="AF50" s="1">
        <f t="shared" si="38"/>
        <v>0</v>
      </c>
      <c r="AG50" s="1">
        <f t="shared" si="39"/>
        <v>0</v>
      </c>
      <c r="AH50" s="1">
        <f t="shared" si="40"/>
        <v>0</v>
      </c>
      <c r="AJ50" s="1">
        <f t="shared" si="41"/>
        <v>0</v>
      </c>
      <c r="AK50" s="1">
        <f t="shared" si="42"/>
        <v>5</v>
      </c>
      <c r="AN50" s="1">
        <f t="shared" si="43"/>
        <v>0</v>
      </c>
      <c r="AO50" s="1">
        <f t="shared" si="44"/>
        <v>0</v>
      </c>
      <c r="AP50" s="1">
        <f t="shared" si="45"/>
        <v>0</v>
      </c>
      <c r="AQ50" s="1">
        <f t="shared" si="46"/>
        <v>1</v>
      </c>
      <c r="AR50" s="1">
        <f t="shared" si="47"/>
        <v>0</v>
      </c>
      <c r="AS50" s="1">
        <f t="shared" si="48"/>
        <v>0</v>
      </c>
      <c r="AT50" s="1" t="b">
        <f t="shared" si="49"/>
        <v>0</v>
      </c>
      <c r="AU50" s="1">
        <f t="shared" si="50"/>
        <v>0</v>
      </c>
      <c r="AV50" s="1">
        <f t="shared" si="51"/>
        <v>0</v>
      </c>
      <c r="AW50" s="1">
        <f t="shared" si="52"/>
        <v>0</v>
      </c>
      <c r="BA50" s="54">
        <f t="shared" si="53"/>
        <v>0</v>
      </c>
      <c r="BB50" s="1">
        <f t="shared" si="54"/>
        <v>0</v>
      </c>
      <c r="BC50" s="1">
        <f t="shared" si="55"/>
        <v>0</v>
      </c>
    </row>
    <row r="51" spans="1:55" ht="15">
      <c r="A51" s="61"/>
      <c r="B51" s="62"/>
      <c r="C51" s="63"/>
      <c r="D51" s="71" t="s">
        <v>177</v>
      </c>
      <c r="E51" s="72">
        <v>0</v>
      </c>
      <c r="F51" s="62"/>
      <c r="G51" s="71" t="s">
        <v>177</v>
      </c>
      <c r="H51" s="72">
        <v>0</v>
      </c>
      <c r="I51" s="32" t="s">
        <v>63</v>
      </c>
      <c r="J51" s="62"/>
      <c r="K51" s="95"/>
      <c r="L51" s="66"/>
      <c r="M51" s="56">
        <f t="shared" si="27"/>
        <v>0</v>
      </c>
      <c r="N51" s="57">
        <f t="shared" si="28"/>
        <v>0</v>
      </c>
      <c r="O51" s="79">
        <f t="shared" si="29"/>
      </c>
      <c r="P51" s="79">
        <f t="shared" si="30"/>
      </c>
      <c r="T51" s="1">
        <v>0</v>
      </c>
      <c r="X51" s="1">
        <v>0</v>
      </c>
      <c r="Y51" s="1">
        <f t="shared" si="31"/>
        <v>0</v>
      </c>
      <c r="Z51" s="1">
        <f t="shared" si="32"/>
        <v>0</v>
      </c>
      <c r="AA51" s="1">
        <f t="shared" si="33"/>
        <v>0</v>
      </c>
      <c r="AB51" s="1">
        <f t="shared" si="34"/>
        <v>1</v>
      </c>
      <c r="AC51" s="1">
        <f t="shared" si="35"/>
        <v>0</v>
      </c>
      <c r="AD51" s="1">
        <f t="shared" si="36"/>
        <v>0</v>
      </c>
      <c r="AE51" s="1" t="b">
        <f t="shared" si="37"/>
        <v>0</v>
      </c>
      <c r="AF51" s="1">
        <f t="shared" si="38"/>
        <v>0</v>
      </c>
      <c r="AG51" s="1">
        <f t="shared" si="39"/>
        <v>0</v>
      </c>
      <c r="AH51" s="1">
        <f t="shared" si="40"/>
        <v>0</v>
      </c>
      <c r="AJ51" s="1">
        <f t="shared" si="41"/>
        <v>0</v>
      </c>
      <c r="AK51" s="1">
        <f t="shared" si="42"/>
        <v>5</v>
      </c>
      <c r="AN51" s="1">
        <f t="shared" si="43"/>
        <v>0</v>
      </c>
      <c r="AO51" s="1">
        <f t="shared" si="44"/>
        <v>0</v>
      </c>
      <c r="AP51" s="1">
        <f t="shared" si="45"/>
        <v>0</v>
      </c>
      <c r="AQ51" s="1">
        <f t="shared" si="46"/>
        <v>1</v>
      </c>
      <c r="AR51" s="1">
        <f t="shared" si="47"/>
        <v>0</v>
      </c>
      <c r="AS51" s="1">
        <f t="shared" si="48"/>
        <v>0</v>
      </c>
      <c r="AT51" s="1" t="b">
        <f t="shared" si="49"/>
        <v>0</v>
      </c>
      <c r="AU51" s="1">
        <f t="shared" si="50"/>
        <v>0</v>
      </c>
      <c r="AV51" s="1">
        <f t="shared" si="51"/>
        <v>0</v>
      </c>
      <c r="AW51" s="1">
        <f t="shared" si="52"/>
        <v>0</v>
      </c>
      <c r="BA51" s="54">
        <f t="shared" si="53"/>
        <v>0</v>
      </c>
      <c r="BB51" s="1">
        <f t="shared" si="54"/>
        <v>0</v>
      </c>
      <c r="BC51" s="1">
        <f t="shared" si="55"/>
        <v>0</v>
      </c>
    </row>
    <row r="52" spans="1:55" ht="15">
      <c r="A52" s="61"/>
      <c r="B52" s="62"/>
      <c r="C52" s="63"/>
      <c r="D52" s="71" t="s">
        <v>177</v>
      </c>
      <c r="E52" s="72">
        <v>0</v>
      </c>
      <c r="F52" s="62"/>
      <c r="G52" s="71" t="s">
        <v>177</v>
      </c>
      <c r="H52" s="72">
        <v>0</v>
      </c>
      <c r="I52" s="32" t="s">
        <v>67</v>
      </c>
      <c r="J52" s="62"/>
      <c r="K52" s="95"/>
      <c r="L52" s="66"/>
      <c r="M52" s="56">
        <f t="shared" si="27"/>
        <v>0</v>
      </c>
      <c r="N52" s="57">
        <f t="shared" si="28"/>
        <v>0</v>
      </c>
      <c r="O52" s="79">
        <f t="shared" si="29"/>
      </c>
      <c r="P52" s="79">
        <f t="shared" si="30"/>
      </c>
      <c r="T52" s="1">
        <v>0</v>
      </c>
      <c r="X52" s="1">
        <v>0</v>
      </c>
      <c r="Y52" s="1">
        <f t="shared" si="31"/>
        <v>0</v>
      </c>
      <c r="Z52" s="1">
        <f t="shared" si="32"/>
        <v>0</v>
      </c>
      <c r="AA52" s="1">
        <f t="shared" si="33"/>
        <v>0</v>
      </c>
      <c r="AB52" s="1">
        <f t="shared" si="34"/>
        <v>1</v>
      </c>
      <c r="AC52" s="1">
        <f t="shared" si="35"/>
        <v>0</v>
      </c>
      <c r="AD52" s="1">
        <f t="shared" si="36"/>
        <v>0</v>
      </c>
      <c r="AE52" s="1" t="b">
        <f t="shared" si="37"/>
        <v>0</v>
      </c>
      <c r="AF52" s="1">
        <f t="shared" si="38"/>
        <v>0</v>
      </c>
      <c r="AG52" s="1">
        <f t="shared" si="39"/>
        <v>0</v>
      </c>
      <c r="AH52" s="1">
        <f t="shared" si="40"/>
        <v>0</v>
      </c>
      <c r="AJ52" s="1">
        <f t="shared" si="41"/>
        <v>0</v>
      </c>
      <c r="AK52" s="1">
        <f t="shared" si="42"/>
        <v>5</v>
      </c>
      <c r="AN52" s="1">
        <f t="shared" si="43"/>
        <v>0</v>
      </c>
      <c r="AO52" s="1">
        <f t="shared" si="44"/>
        <v>0</v>
      </c>
      <c r="AP52" s="1">
        <f t="shared" si="45"/>
        <v>0</v>
      </c>
      <c r="AQ52" s="1">
        <f t="shared" si="46"/>
        <v>1</v>
      </c>
      <c r="AR52" s="1">
        <f t="shared" si="47"/>
        <v>0</v>
      </c>
      <c r="AS52" s="1">
        <f t="shared" si="48"/>
        <v>0</v>
      </c>
      <c r="AT52" s="1" t="b">
        <f t="shared" si="49"/>
        <v>0</v>
      </c>
      <c r="AU52" s="1">
        <f t="shared" si="50"/>
        <v>0</v>
      </c>
      <c r="AV52" s="1">
        <f t="shared" si="51"/>
        <v>0</v>
      </c>
      <c r="AW52" s="1">
        <f t="shared" si="52"/>
        <v>0</v>
      </c>
      <c r="BA52" s="54">
        <f t="shared" si="53"/>
        <v>0</v>
      </c>
      <c r="BB52" s="1">
        <f t="shared" si="54"/>
        <v>0</v>
      </c>
      <c r="BC52" s="1">
        <f t="shared" si="55"/>
        <v>0</v>
      </c>
    </row>
    <row r="53" spans="1:55" ht="15">
      <c r="A53" s="61"/>
      <c r="B53" s="62"/>
      <c r="C53" s="63"/>
      <c r="D53" s="71" t="s">
        <v>177</v>
      </c>
      <c r="E53" s="72">
        <v>0</v>
      </c>
      <c r="F53" s="62"/>
      <c r="G53" s="71" t="s">
        <v>177</v>
      </c>
      <c r="H53" s="72">
        <v>0</v>
      </c>
      <c r="I53" s="32" t="s">
        <v>68</v>
      </c>
      <c r="J53" s="62"/>
      <c r="K53" s="95"/>
      <c r="L53" s="66"/>
      <c r="M53" s="56">
        <f t="shared" si="27"/>
        <v>0</v>
      </c>
      <c r="N53" s="57">
        <f t="shared" si="28"/>
        <v>0</v>
      </c>
      <c r="O53" s="79">
        <f t="shared" si="29"/>
      </c>
      <c r="P53" s="79">
        <f t="shared" si="30"/>
      </c>
      <c r="T53" s="1">
        <v>0</v>
      </c>
      <c r="X53" s="1">
        <v>0</v>
      </c>
      <c r="Y53" s="1">
        <f t="shared" si="31"/>
        <v>0</v>
      </c>
      <c r="Z53" s="1">
        <f t="shared" si="32"/>
        <v>0</v>
      </c>
      <c r="AA53" s="1">
        <f t="shared" si="33"/>
        <v>0</v>
      </c>
      <c r="AB53" s="1">
        <f t="shared" si="34"/>
        <v>1</v>
      </c>
      <c r="AC53" s="1">
        <f t="shared" si="35"/>
        <v>0</v>
      </c>
      <c r="AD53" s="1">
        <f t="shared" si="36"/>
        <v>0</v>
      </c>
      <c r="AE53" s="1" t="b">
        <f t="shared" si="37"/>
        <v>0</v>
      </c>
      <c r="AF53" s="1">
        <f t="shared" si="38"/>
        <v>0</v>
      </c>
      <c r="AG53" s="1">
        <f t="shared" si="39"/>
        <v>0</v>
      </c>
      <c r="AH53" s="1">
        <f t="shared" si="40"/>
        <v>0</v>
      </c>
      <c r="AJ53" s="1">
        <f t="shared" si="41"/>
        <v>0</v>
      </c>
      <c r="AK53" s="1">
        <f t="shared" si="42"/>
        <v>5</v>
      </c>
      <c r="AN53" s="1">
        <f t="shared" si="43"/>
        <v>0</v>
      </c>
      <c r="AO53" s="1">
        <f t="shared" si="44"/>
        <v>0</v>
      </c>
      <c r="AP53" s="1">
        <f t="shared" si="45"/>
        <v>0</v>
      </c>
      <c r="AQ53" s="1">
        <f t="shared" si="46"/>
        <v>1</v>
      </c>
      <c r="AR53" s="1">
        <f t="shared" si="47"/>
        <v>0</v>
      </c>
      <c r="AS53" s="1">
        <f t="shared" si="48"/>
        <v>0</v>
      </c>
      <c r="AT53" s="1" t="b">
        <f t="shared" si="49"/>
        <v>0</v>
      </c>
      <c r="AU53" s="1">
        <f t="shared" si="50"/>
        <v>0</v>
      </c>
      <c r="AV53" s="1">
        <f t="shared" si="51"/>
        <v>0</v>
      </c>
      <c r="AW53" s="1">
        <f t="shared" si="52"/>
        <v>0</v>
      </c>
      <c r="BA53" s="54">
        <f t="shared" si="53"/>
        <v>0</v>
      </c>
      <c r="BB53" s="1">
        <f t="shared" si="54"/>
        <v>0</v>
      </c>
      <c r="BC53" s="1">
        <f t="shared" si="55"/>
        <v>0</v>
      </c>
    </row>
    <row r="54" spans="1:55" ht="15">
      <c r="A54" s="61"/>
      <c r="B54" s="62"/>
      <c r="C54" s="63"/>
      <c r="D54" s="71" t="s">
        <v>177</v>
      </c>
      <c r="E54" s="72">
        <v>0</v>
      </c>
      <c r="F54" s="62"/>
      <c r="G54" s="71" t="s">
        <v>177</v>
      </c>
      <c r="H54" s="72">
        <v>0</v>
      </c>
      <c r="I54" s="32" t="s">
        <v>69</v>
      </c>
      <c r="J54" s="62"/>
      <c r="K54" s="95"/>
      <c r="L54" s="66"/>
      <c r="M54" s="56">
        <f t="shared" si="27"/>
        <v>0</v>
      </c>
      <c r="N54" s="57">
        <f t="shared" si="28"/>
        <v>0</v>
      </c>
      <c r="O54" s="79">
        <f t="shared" si="29"/>
      </c>
      <c r="P54" s="79">
        <f t="shared" si="30"/>
      </c>
      <c r="T54" s="1">
        <v>0</v>
      </c>
      <c r="X54" s="1">
        <v>0</v>
      </c>
      <c r="Y54" s="1">
        <f t="shared" si="31"/>
        <v>0</v>
      </c>
      <c r="Z54" s="1">
        <f t="shared" si="32"/>
        <v>0</v>
      </c>
      <c r="AA54" s="1">
        <f t="shared" si="33"/>
        <v>0</v>
      </c>
      <c r="AB54" s="1">
        <f t="shared" si="34"/>
        <v>1</v>
      </c>
      <c r="AC54" s="1">
        <f t="shared" si="35"/>
        <v>0</v>
      </c>
      <c r="AD54" s="1">
        <f t="shared" si="36"/>
        <v>0</v>
      </c>
      <c r="AE54" s="1" t="b">
        <f t="shared" si="37"/>
        <v>0</v>
      </c>
      <c r="AF54" s="1">
        <f t="shared" si="38"/>
        <v>0</v>
      </c>
      <c r="AG54" s="1">
        <f t="shared" si="39"/>
        <v>0</v>
      </c>
      <c r="AH54" s="1">
        <f t="shared" si="40"/>
        <v>0</v>
      </c>
      <c r="AJ54" s="1">
        <f t="shared" si="41"/>
        <v>0</v>
      </c>
      <c r="AK54" s="1">
        <f t="shared" si="42"/>
        <v>5</v>
      </c>
      <c r="AN54" s="1">
        <f t="shared" si="43"/>
        <v>0</v>
      </c>
      <c r="AO54" s="1">
        <f t="shared" si="44"/>
        <v>0</v>
      </c>
      <c r="AP54" s="1">
        <f t="shared" si="45"/>
        <v>0</v>
      </c>
      <c r="AQ54" s="1">
        <f t="shared" si="46"/>
        <v>1</v>
      </c>
      <c r="AR54" s="1">
        <f t="shared" si="47"/>
        <v>0</v>
      </c>
      <c r="AS54" s="1">
        <f t="shared" si="48"/>
        <v>0</v>
      </c>
      <c r="AT54" s="1" t="b">
        <f t="shared" si="49"/>
        <v>0</v>
      </c>
      <c r="AU54" s="1">
        <f t="shared" si="50"/>
        <v>0</v>
      </c>
      <c r="AV54" s="1">
        <f t="shared" si="51"/>
        <v>0</v>
      </c>
      <c r="AW54" s="1">
        <f t="shared" si="52"/>
        <v>0</v>
      </c>
      <c r="BA54" s="54">
        <f t="shared" si="53"/>
        <v>0</v>
      </c>
      <c r="BB54" s="1">
        <f t="shared" si="54"/>
        <v>0</v>
      </c>
      <c r="BC54" s="1">
        <f t="shared" si="55"/>
        <v>0</v>
      </c>
    </row>
    <row r="55" spans="1:55" ht="15">
      <c r="A55" s="61"/>
      <c r="B55" s="62"/>
      <c r="C55" s="63"/>
      <c r="D55" s="71" t="s">
        <v>177</v>
      </c>
      <c r="E55" s="72">
        <v>0</v>
      </c>
      <c r="F55" s="62"/>
      <c r="G55" s="71" t="s">
        <v>177</v>
      </c>
      <c r="H55" s="72">
        <v>0</v>
      </c>
      <c r="I55" s="32" t="s">
        <v>70</v>
      </c>
      <c r="J55" s="62"/>
      <c r="K55" s="95"/>
      <c r="L55" s="66"/>
      <c r="M55" s="56">
        <f t="shared" si="27"/>
        <v>0</v>
      </c>
      <c r="N55" s="57">
        <f t="shared" si="28"/>
        <v>0</v>
      </c>
      <c r="O55" s="79">
        <f t="shared" si="29"/>
      </c>
      <c r="P55" s="79">
        <f t="shared" si="30"/>
      </c>
      <c r="T55" s="1">
        <v>0</v>
      </c>
      <c r="X55" s="1">
        <v>0</v>
      </c>
      <c r="Y55" s="1">
        <f t="shared" si="31"/>
        <v>0</v>
      </c>
      <c r="Z55" s="1">
        <f t="shared" si="32"/>
        <v>0</v>
      </c>
      <c r="AA55" s="1">
        <f t="shared" si="33"/>
        <v>0</v>
      </c>
      <c r="AB55" s="1">
        <f t="shared" si="34"/>
        <v>1</v>
      </c>
      <c r="AC55" s="1">
        <f t="shared" si="35"/>
        <v>0</v>
      </c>
      <c r="AD55" s="1">
        <f t="shared" si="36"/>
        <v>0</v>
      </c>
      <c r="AE55" s="1" t="b">
        <f t="shared" si="37"/>
        <v>0</v>
      </c>
      <c r="AF55" s="1">
        <f t="shared" si="38"/>
        <v>0</v>
      </c>
      <c r="AG55" s="1">
        <f t="shared" si="39"/>
        <v>0</v>
      </c>
      <c r="AH55" s="1">
        <f t="shared" si="40"/>
        <v>0</v>
      </c>
      <c r="AJ55" s="1">
        <f t="shared" si="41"/>
        <v>0</v>
      </c>
      <c r="AK55" s="1">
        <f t="shared" si="42"/>
        <v>5</v>
      </c>
      <c r="AN55" s="1">
        <f t="shared" si="43"/>
        <v>0</v>
      </c>
      <c r="AO55" s="1">
        <f t="shared" si="44"/>
        <v>0</v>
      </c>
      <c r="AP55" s="1">
        <f t="shared" si="45"/>
        <v>0</v>
      </c>
      <c r="AQ55" s="1">
        <f t="shared" si="46"/>
        <v>1</v>
      </c>
      <c r="AR55" s="1">
        <f t="shared" si="47"/>
        <v>0</v>
      </c>
      <c r="AS55" s="1">
        <f t="shared" si="48"/>
        <v>0</v>
      </c>
      <c r="AT55" s="1" t="b">
        <f t="shared" si="49"/>
        <v>0</v>
      </c>
      <c r="AU55" s="1">
        <f t="shared" si="50"/>
        <v>0</v>
      </c>
      <c r="AV55" s="1">
        <f t="shared" si="51"/>
        <v>0</v>
      </c>
      <c r="AW55" s="1">
        <f t="shared" si="52"/>
        <v>0</v>
      </c>
      <c r="BA55" s="54">
        <f t="shared" si="53"/>
        <v>0</v>
      </c>
      <c r="BB55" s="1">
        <f t="shared" si="54"/>
        <v>0</v>
      </c>
      <c r="BC55" s="1">
        <f t="shared" si="55"/>
        <v>0</v>
      </c>
    </row>
    <row r="56" spans="1:55" ht="15">
      <c r="A56" s="61"/>
      <c r="B56" s="62"/>
      <c r="C56" s="63"/>
      <c r="D56" s="71" t="s">
        <v>177</v>
      </c>
      <c r="E56" s="72">
        <v>0</v>
      </c>
      <c r="F56" s="62"/>
      <c r="G56" s="71" t="s">
        <v>177</v>
      </c>
      <c r="H56" s="72">
        <v>0</v>
      </c>
      <c r="I56" s="32" t="s">
        <v>71</v>
      </c>
      <c r="J56" s="62"/>
      <c r="K56" s="95"/>
      <c r="L56" s="66"/>
      <c r="M56" s="56">
        <f t="shared" si="27"/>
        <v>0</v>
      </c>
      <c r="N56" s="57">
        <f t="shared" si="28"/>
        <v>0</v>
      </c>
      <c r="O56" s="79">
        <f t="shared" si="29"/>
      </c>
      <c r="P56" s="79">
        <f t="shared" si="30"/>
      </c>
      <c r="T56" s="1">
        <v>0</v>
      </c>
      <c r="X56" s="1">
        <v>0</v>
      </c>
      <c r="Y56" s="1">
        <f t="shared" si="31"/>
        <v>0</v>
      </c>
      <c r="Z56" s="1">
        <f t="shared" si="32"/>
        <v>0</v>
      </c>
      <c r="AA56" s="1">
        <f t="shared" si="33"/>
        <v>0</v>
      </c>
      <c r="AB56" s="1">
        <f t="shared" si="34"/>
        <v>1</v>
      </c>
      <c r="AC56" s="1">
        <f t="shared" si="35"/>
        <v>0</v>
      </c>
      <c r="AD56" s="1">
        <f t="shared" si="36"/>
        <v>0</v>
      </c>
      <c r="AE56" s="1" t="b">
        <f t="shared" si="37"/>
        <v>0</v>
      </c>
      <c r="AF56" s="1">
        <f t="shared" si="38"/>
        <v>0</v>
      </c>
      <c r="AG56" s="1">
        <f t="shared" si="39"/>
        <v>0</v>
      </c>
      <c r="AH56" s="1">
        <f t="shared" si="40"/>
        <v>0</v>
      </c>
      <c r="AJ56" s="1">
        <f t="shared" si="41"/>
        <v>0</v>
      </c>
      <c r="AK56" s="1">
        <f t="shared" si="42"/>
        <v>5</v>
      </c>
      <c r="AN56" s="1">
        <f t="shared" si="43"/>
        <v>0</v>
      </c>
      <c r="AO56" s="1">
        <f t="shared" si="44"/>
        <v>0</v>
      </c>
      <c r="AP56" s="1">
        <f t="shared" si="45"/>
        <v>0</v>
      </c>
      <c r="AQ56" s="1">
        <f t="shared" si="46"/>
        <v>1</v>
      </c>
      <c r="AR56" s="1">
        <f t="shared" si="47"/>
        <v>0</v>
      </c>
      <c r="AS56" s="1">
        <f t="shared" si="48"/>
        <v>0</v>
      </c>
      <c r="AT56" s="1" t="b">
        <f t="shared" si="49"/>
        <v>0</v>
      </c>
      <c r="AU56" s="1">
        <f t="shared" si="50"/>
        <v>0</v>
      </c>
      <c r="AV56" s="1">
        <f t="shared" si="51"/>
        <v>0</v>
      </c>
      <c r="AW56" s="1">
        <f t="shared" si="52"/>
        <v>0</v>
      </c>
      <c r="BA56" s="54">
        <f t="shared" si="53"/>
        <v>0</v>
      </c>
      <c r="BB56" s="1">
        <f t="shared" si="54"/>
        <v>0</v>
      </c>
      <c r="BC56" s="1">
        <f t="shared" si="55"/>
        <v>0</v>
      </c>
    </row>
    <row r="57" spans="1:55" ht="15">
      <c r="A57" s="61"/>
      <c r="B57" s="62"/>
      <c r="C57" s="63"/>
      <c r="D57" s="71" t="s">
        <v>177</v>
      </c>
      <c r="E57" s="72">
        <v>0</v>
      </c>
      <c r="F57" s="62"/>
      <c r="G57" s="71" t="s">
        <v>177</v>
      </c>
      <c r="H57" s="72">
        <v>0</v>
      </c>
      <c r="I57" s="32" t="s">
        <v>72</v>
      </c>
      <c r="J57" s="62"/>
      <c r="K57" s="95"/>
      <c r="L57" s="66"/>
      <c r="M57" s="56">
        <f t="shared" si="27"/>
        <v>0</v>
      </c>
      <c r="N57" s="57">
        <f t="shared" si="28"/>
        <v>0</v>
      </c>
      <c r="O57" s="79">
        <f t="shared" si="29"/>
      </c>
      <c r="P57" s="79">
        <f t="shared" si="30"/>
      </c>
      <c r="T57" s="1">
        <v>0</v>
      </c>
      <c r="X57" s="1">
        <v>0</v>
      </c>
      <c r="Y57" s="1">
        <f t="shared" si="31"/>
        <v>0</v>
      </c>
      <c r="Z57" s="1">
        <f t="shared" si="32"/>
        <v>0</v>
      </c>
      <c r="AA57" s="1">
        <f t="shared" si="33"/>
        <v>0</v>
      </c>
      <c r="AB57" s="1">
        <f t="shared" si="34"/>
        <v>1</v>
      </c>
      <c r="AC57" s="1">
        <f t="shared" si="35"/>
        <v>0</v>
      </c>
      <c r="AD57" s="1">
        <f t="shared" si="36"/>
        <v>0</v>
      </c>
      <c r="AE57" s="1" t="b">
        <f t="shared" si="37"/>
        <v>0</v>
      </c>
      <c r="AF57" s="1">
        <f t="shared" si="38"/>
        <v>0</v>
      </c>
      <c r="AG57" s="1">
        <f t="shared" si="39"/>
        <v>0</v>
      </c>
      <c r="AH57" s="1">
        <f t="shared" si="40"/>
        <v>0</v>
      </c>
      <c r="AJ57" s="1">
        <f t="shared" si="41"/>
        <v>0</v>
      </c>
      <c r="AK57" s="1">
        <f t="shared" si="42"/>
        <v>5</v>
      </c>
      <c r="AN57" s="1">
        <f t="shared" si="43"/>
        <v>0</v>
      </c>
      <c r="AO57" s="1">
        <f t="shared" si="44"/>
        <v>0</v>
      </c>
      <c r="AP57" s="1">
        <f t="shared" si="45"/>
        <v>0</v>
      </c>
      <c r="AQ57" s="1">
        <f t="shared" si="46"/>
        <v>1</v>
      </c>
      <c r="AR57" s="1">
        <f t="shared" si="47"/>
        <v>0</v>
      </c>
      <c r="AS57" s="1">
        <f t="shared" si="48"/>
        <v>0</v>
      </c>
      <c r="AT57" s="1" t="b">
        <f t="shared" si="49"/>
        <v>0</v>
      </c>
      <c r="AU57" s="1">
        <f t="shared" si="50"/>
        <v>0</v>
      </c>
      <c r="AV57" s="1">
        <f t="shared" si="51"/>
        <v>0</v>
      </c>
      <c r="AW57" s="1">
        <f t="shared" si="52"/>
        <v>0</v>
      </c>
      <c r="BA57" s="54">
        <f t="shared" si="53"/>
        <v>0</v>
      </c>
      <c r="BB57" s="1">
        <f t="shared" si="54"/>
        <v>0</v>
      </c>
      <c r="BC57" s="1">
        <f t="shared" si="55"/>
        <v>0</v>
      </c>
    </row>
    <row r="58" spans="1:55" ht="15">
      <c r="A58" s="61"/>
      <c r="B58" s="62"/>
      <c r="C58" s="63"/>
      <c r="D58" s="71" t="s">
        <v>177</v>
      </c>
      <c r="E58" s="72">
        <v>0</v>
      </c>
      <c r="F58" s="62"/>
      <c r="G58" s="71" t="s">
        <v>177</v>
      </c>
      <c r="H58" s="72">
        <v>0</v>
      </c>
      <c r="I58" s="32" t="s">
        <v>73</v>
      </c>
      <c r="J58" s="62"/>
      <c r="K58" s="95"/>
      <c r="L58" s="66"/>
      <c r="M58" s="56">
        <f t="shared" si="27"/>
        <v>0</v>
      </c>
      <c r="N58" s="57">
        <f t="shared" si="28"/>
        <v>0</v>
      </c>
      <c r="O58" s="79">
        <f t="shared" si="29"/>
      </c>
      <c r="P58" s="79">
        <f t="shared" si="30"/>
      </c>
      <c r="T58" s="1">
        <v>0</v>
      </c>
      <c r="X58" s="1">
        <v>0</v>
      </c>
      <c r="Y58" s="1">
        <f t="shared" si="31"/>
        <v>0</v>
      </c>
      <c r="Z58" s="1">
        <f t="shared" si="32"/>
        <v>0</v>
      </c>
      <c r="AA58" s="1">
        <f t="shared" si="33"/>
        <v>0</v>
      </c>
      <c r="AB58" s="1">
        <f t="shared" si="34"/>
        <v>1</v>
      </c>
      <c r="AC58" s="1">
        <f t="shared" si="35"/>
        <v>0</v>
      </c>
      <c r="AD58" s="1">
        <f t="shared" si="36"/>
        <v>0</v>
      </c>
      <c r="AE58" s="1" t="b">
        <f t="shared" si="37"/>
        <v>0</v>
      </c>
      <c r="AF58" s="1">
        <f t="shared" si="38"/>
        <v>0</v>
      </c>
      <c r="AG58" s="1">
        <f t="shared" si="39"/>
        <v>0</v>
      </c>
      <c r="AH58" s="1">
        <f t="shared" si="40"/>
        <v>0</v>
      </c>
      <c r="AJ58" s="1">
        <f t="shared" si="41"/>
        <v>0</v>
      </c>
      <c r="AK58" s="1">
        <f t="shared" si="42"/>
        <v>5</v>
      </c>
      <c r="AN58" s="1">
        <f t="shared" si="43"/>
        <v>0</v>
      </c>
      <c r="AO58" s="1">
        <f t="shared" si="44"/>
        <v>0</v>
      </c>
      <c r="AP58" s="1">
        <f t="shared" si="45"/>
        <v>0</v>
      </c>
      <c r="AQ58" s="1">
        <f t="shared" si="46"/>
        <v>1</v>
      </c>
      <c r="AR58" s="1">
        <f t="shared" si="47"/>
        <v>0</v>
      </c>
      <c r="AS58" s="1">
        <f t="shared" si="48"/>
        <v>0</v>
      </c>
      <c r="AT58" s="1" t="b">
        <f t="shared" si="49"/>
        <v>0</v>
      </c>
      <c r="AU58" s="1">
        <f t="shared" si="50"/>
        <v>0</v>
      </c>
      <c r="AV58" s="1">
        <f t="shared" si="51"/>
        <v>0</v>
      </c>
      <c r="AW58" s="1">
        <f t="shared" si="52"/>
        <v>0</v>
      </c>
      <c r="BA58" s="54">
        <f t="shared" si="53"/>
        <v>0</v>
      </c>
      <c r="BB58" s="1">
        <f t="shared" si="54"/>
        <v>0</v>
      </c>
      <c r="BC58" s="1">
        <f t="shared" si="55"/>
        <v>0</v>
      </c>
    </row>
    <row r="59" spans="1:55" ht="15">
      <c r="A59" s="61"/>
      <c r="B59" s="62"/>
      <c r="C59" s="63"/>
      <c r="D59" s="71" t="s">
        <v>177</v>
      </c>
      <c r="E59" s="72">
        <v>0</v>
      </c>
      <c r="F59" s="62"/>
      <c r="G59" s="71" t="s">
        <v>177</v>
      </c>
      <c r="H59" s="72">
        <v>0</v>
      </c>
      <c r="I59" s="32" t="s">
        <v>74</v>
      </c>
      <c r="J59" s="62"/>
      <c r="K59" s="95"/>
      <c r="L59" s="66"/>
      <c r="M59" s="56">
        <f t="shared" si="27"/>
        <v>0</v>
      </c>
      <c r="N59" s="57">
        <f t="shared" si="28"/>
        <v>0</v>
      </c>
      <c r="O59" s="79">
        <f t="shared" si="29"/>
      </c>
      <c r="P59" s="79">
        <f t="shared" si="30"/>
      </c>
      <c r="T59" s="1">
        <v>0</v>
      </c>
      <c r="X59" s="1">
        <v>0</v>
      </c>
      <c r="Y59" s="1">
        <f t="shared" si="31"/>
        <v>0</v>
      </c>
      <c r="Z59" s="1">
        <f t="shared" si="32"/>
        <v>0</v>
      </c>
      <c r="AA59" s="1">
        <f t="shared" si="33"/>
        <v>0</v>
      </c>
      <c r="AB59" s="1">
        <f t="shared" si="34"/>
        <v>1</v>
      </c>
      <c r="AC59" s="1">
        <f t="shared" si="35"/>
        <v>0</v>
      </c>
      <c r="AD59" s="1">
        <f t="shared" si="36"/>
        <v>0</v>
      </c>
      <c r="AE59" s="1" t="b">
        <f t="shared" si="37"/>
        <v>0</v>
      </c>
      <c r="AF59" s="1">
        <f t="shared" si="38"/>
        <v>0</v>
      </c>
      <c r="AG59" s="1">
        <f t="shared" si="39"/>
        <v>0</v>
      </c>
      <c r="AH59" s="1">
        <f t="shared" si="40"/>
        <v>0</v>
      </c>
      <c r="AJ59" s="1">
        <f t="shared" si="41"/>
        <v>0</v>
      </c>
      <c r="AK59" s="1">
        <f t="shared" si="42"/>
        <v>5</v>
      </c>
      <c r="AN59" s="1">
        <f t="shared" si="43"/>
        <v>0</v>
      </c>
      <c r="AO59" s="1">
        <f t="shared" si="44"/>
        <v>0</v>
      </c>
      <c r="AP59" s="1">
        <f t="shared" si="45"/>
        <v>0</v>
      </c>
      <c r="AQ59" s="1">
        <f t="shared" si="46"/>
        <v>1</v>
      </c>
      <c r="AR59" s="1">
        <f t="shared" si="47"/>
        <v>0</v>
      </c>
      <c r="AS59" s="1">
        <f t="shared" si="48"/>
        <v>0</v>
      </c>
      <c r="AT59" s="1" t="b">
        <f t="shared" si="49"/>
        <v>0</v>
      </c>
      <c r="AU59" s="1">
        <f t="shared" si="50"/>
        <v>0</v>
      </c>
      <c r="AV59" s="1">
        <f t="shared" si="51"/>
        <v>0</v>
      </c>
      <c r="AW59" s="1">
        <f t="shared" si="52"/>
        <v>0</v>
      </c>
      <c r="BA59" s="54">
        <f t="shared" si="53"/>
        <v>0</v>
      </c>
      <c r="BB59" s="1">
        <f t="shared" si="54"/>
        <v>0</v>
      </c>
      <c r="BC59" s="1">
        <f t="shared" si="55"/>
        <v>0</v>
      </c>
    </row>
    <row r="60" spans="1:55" ht="15">
      <c r="A60" s="61"/>
      <c r="B60" s="62"/>
      <c r="C60" s="63"/>
      <c r="D60" s="71" t="s">
        <v>177</v>
      </c>
      <c r="E60" s="72">
        <v>0</v>
      </c>
      <c r="F60" s="62"/>
      <c r="G60" s="71" t="s">
        <v>177</v>
      </c>
      <c r="H60" s="72">
        <v>0</v>
      </c>
      <c r="I60" s="32" t="s">
        <v>75</v>
      </c>
      <c r="J60" s="62"/>
      <c r="K60" s="95"/>
      <c r="L60" s="66"/>
      <c r="M60" s="56">
        <f t="shared" si="27"/>
        <v>0</v>
      </c>
      <c r="N60" s="57">
        <f t="shared" si="28"/>
        <v>0</v>
      </c>
      <c r="O60" s="79">
        <f t="shared" si="29"/>
      </c>
      <c r="P60" s="79">
        <f t="shared" si="30"/>
      </c>
      <c r="T60" s="1">
        <v>0</v>
      </c>
      <c r="X60" s="1">
        <v>0</v>
      </c>
      <c r="Y60" s="1">
        <f t="shared" si="31"/>
        <v>0</v>
      </c>
      <c r="Z60" s="1">
        <f t="shared" si="32"/>
        <v>0</v>
      </c>
      <c r="AA60" s="1">
        <f t="shared" si="33"/>
        <v>0</v>
      </c>
      <c r="AB60" s="1">
        <f t="shared" si="34"/>
        <v>1</v>
      </c>
      <c r="AC60" s="1">
        <f t="shared" si="35"/>
        <v>0</v>
      </c>
      <c r="AD60" s="1">
        <f t="shared" si="36"/>
        <v>0</v>
      </c>
      <c r="AE60" s="1" t="b">
        <f t="shared" si="37"/>
        <v>0</v>
      </c>
      <c r="AF60" s="1">
        <f t="shared" si="38"/>
        <v>0</v>
      </c>
      <c r="AG60" s="1">
        <f t="shared" si="39"/>
        <v>0</v>
      </c>
      <c r="AH60" s="1">
        <f t="shared" si="40"/>
        <v>0</v>
      </c>
      <c r="AJ60" s="1">
        <f t="shared" si="41"/>
        <v>0</v>
      </c>
      <c r="AK60" s="1">
        <f t="shared" si="42"/>
        <v>5</v>
      </c>
      <c r="AN60" s="1">
        <f t="shared" si="43"/>
        <v>0</v>
      </c>
      <c r="AO60" s="1">
        <f t="shared" si="44"/>
        <v>0</v>
      </c>
      <c r="AP60" s="1">
        <f t="shared" si="45"/>
        <v>0</v>
      </c>
      <c r="AQ60" s="1">
        <f t="shared" si="46"/>
        <v>1</v>
      </c>
      <c r="AR60" s="1">
        <f t="shared" si="47"/>
        <v>0</v>
      </c>
      <c r="AS60" s="1">
        <f t="shared" si="48"/>
        <v>0</v>
      </c>
      <c r="AT60" s="1" t="b">
        <f t="shared" si="49"/>
        <v>0</v>
      </c>
      <c r="AU60" s="1">
        <f t="shared" si="50"/>
        <v>0</v>
      </c>
      <c r="AV60" s="1">
        <f t="shared" si="51"/>
        <v>0</v>
      </c>
      <c r="AW60" s="1">
        <f t="shared" si="52"/>
        <v>0</v>
      </c>
      <c r="BA60" s="54">
        <f t="shared" si="53"/>
        <v>0</v>
      </c>
      <c r="BB60" s="1">
        <f t="shared" si="54"/>
        <v>0</v>
      </c>
      <c r="BC60" s="1">
        <f t="shared" si="55"/>
        <v>0</v>
      </c>
    </row>
    <row r="61" spans="1:55" ht="15">
      <c r="A61" s="61"/>
      <c r="B61" s="62"/>
      <c r="C61" s="63"/>
      <c r="D61" s="71" t="s">
        <v>177</v>
      </c>
      <c r="E61" s="72">
        <v>0</v>
      </c>
      <c r="F61" s="62"/>
      <c r="G61" s="71" t="s">
        <v>177</v>
      </c>
      <c r="H61" s="72">
        <v>0</v>
      </c>
      <c r="I61" s="32" t="s">
        <v>76</v>
      </c>
      <c r="J61" s="62"/>
      <c r="K61" s="95"/>
      <c r="L61" s="66"/>
      <c r="M61" s="56">
        <f t="shared" si="27"/>
        <v>0</v>
      </c>
      <c r="N61" s="57">
        <f t="shared" si="28"/>
        <v>0</v>
      </c>
      <c r="O61" s="79">
        <f t="shared" si="29"/>
      </c>
      <c r="P61" s="79">
        <f t="shared" si="30"/>
      </c>
      <c r="T61" s="1">
        <v>0</v>
      </c>
      <c r="X61" s="1">
        <v>0</v>
      </c>
      <c r="Y61" s="1">
        <f t="shared" si="31"/>
        <v>0</v>
      </c>
      <c r="Z61" s="1">
        <f t="shared" si="32"/>
        <v>0</v>
      </c>
      <c r="AA61" s="1">
        <f t="shared" si="33"/>
        <v>0</v>
      </c>
      <c r="AB61" s="1">
        <f t="shared" si="34"/>
        <v>1</v>
      </c>
      <c r="AC61" s="1">
        <f t="shared" si="35"/>
        <v>0</v>
      </c>
      <c r="AD61" s="1">
        <f t="shared" si="36"/>
        <v>0</v>
      </c>
      <c r="AE61" s="1" t="b">
        <f t="shared" si="37"/>
        <v>0</v>
      </c>
      <c r="AF61" s="1">
        <f t="shared" si="38"/>
        <v>0</v>
      </c>
      <c r="AG61" s="1">
        <f t="shared" si="39"/>
        <v>0</v>
      </c>
      <c r="AH61" s="1">
        <f t="shared" si="40"/>
        <v>0</v>
      </c>
      <c r="AJ61" s="1">
        <f t="shared" si="41"/>
        <v>0</v>
      </c>
      <c r="AK61" s="1">
        <f t="shared" si="42"/>
        <v>5</v>
      </c>
      <c r="AN61" s="1">
        <f t="shared" si="43"/>
        <v>0</v>
      </c>
      <c r="AO61" s="1">
        <f t="shared" si="44"/>
        <v>0</v>
      </c>
      <c r="AP61" s="1">
        <f t="shared" si="45"/>
        <v>0</v>
      </c>
      <c r="AQ61" s="1">
        <f t="shared" si="46"/>
        <v>1</v>
      </c>
      <c r="AR61" s="1">
        <f t="shared" si="47"/>
        <v>0</v>
      </c>
      <c r="AS61" s="1">
        <f t="shared" si="48"/>
        <v>0</v>
      </c>
      <c r="AT61" s="1" t="b">
        <f t="shared" si="49"/>
        <v>0</v>
      </c>
      <c r="AU61" s="1">
        <f t="shared" si="50"/>
        <v>0</v>
      </c>
      <c r="AV61" s="1">
        <f t="shared" si="51"/>
        <v>0</v>
      </c>
      <c r="AW61" s="1">
        <f t="shared" si="52"/>
        <v>0</v>
      </c>
      <c r="BA61" s="54">
        <f t="shared" si="53"/>
        <v>0</v>
      </c>
      <c r="BB61" s="1">
        <f t="shared" si="54"/>
        <v>0</v>
      </c>
      <c r="BC61" s="1">
        <f t="shared" si="55"/>
        <v>0</v>
      </c>
    </row>
    <row r="62" ht="12.75">
      <c r="BD62" s="1">
        <v>0</v>
      </c>
    </row>
  </sheetData>
  <sheetProtection sheet="1" selectLockedCells="1"/>
  <mergeCells count="7">
    <mergeCell ref="G11:I11"/>
    <mergeCell ref="D11:F11"/>
    <mergeCell ref="A1:P1"/>
    <mergeCell ref="C6:H6"/>
    <mergeCell ref="C8:D8"/>
    <mergeCell ref="J8:K8"/>
    <mergeCell ref="G4:I4"/>
  </mergeCells>
  <conditionalFormatting sqref="M12:M61">
    <cfRule type="cellIs" priority="1" dxfId="0" operator="greaterThan" stopIfTrue="1">
      <formula>300</formula>
    </cfRule>
  </conditionalFormatting>
  <dataValidations count="1">
    <dataValidation type="whole" allowBlank="1" showInputMessage="1" showErrorMessage="1" error="Please note: picture report between P0 and P5" sqref="E12:E61 H12:H61">
      <formula1>0</formula1>
      <formula2>5</formula2>
    </dataValidation>
  </dataValidations>
  <printOptions/>
  <pageMargins left="0.5511811023622047" right="0.5511811023622047" top="0.66" bottom="0.1968503937007874" header="0.47" footer="0.5118110236220472"/>
  <pageSetup fitToHeight="1" fitToWidth="1" horizontalDpi="360" verticalDpi="36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Ken</dc:creator>
  <cp:keywords/>
  <dc:description/>
  <cp:lastModifiedBy>Windows User</cp:lastModifiedBy>
  <cp:lastPrinted>2014-11-10T14:02:43Z</cp:lastPrinted>
  <dcterms:created xsi:type="dcterms:W3CDTF">2000-08-15T18:17:43Z</dcterms:created>
  <dcterms:modified xsi:type="dcterms:W3CDTF">2020-05-23T15:55:16Z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